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topher.rosetti\Desktop\"/>
    </mc:Choice>
  </mc:AlternateContent>
  <bookViews>
    <workbookView xWindow="0" yWindow="2475" windowWidth="17250" windowHeight="5775" tabRatio="603"/>
  </bookViews>
  <sheets>
    <sheet name="FY21_UPDATED QUOTAS" sheetId="12" r:id="rId1"/>
    <sheet name="FY21 Corpman Support" sheetId="11" r:id="rId2"/>
    <sheet name="FY21 BRIEFS" sheetId="9" r:id="rId3"/>
    <sheet name="FY21 MSE POC" sheetId="10" r:id="rId4"/>
  </sheets>
  <definedNames>
    <definedName name="_xlnm.Print_Area" localSheetId="3">'FY21 MSE POC'!$A$1:$J$19</definedName>
  </definedNames>
  <calcPr calcId="162913"/>
  <customWorkbookViews>
    <customWorkbookView name="MyView" guid="{82C4AAD4-288B-4CC8-BC3F-48111EEBBAFA}" xWindow="2" yWindow="14" windowWidth="1364" windowHeight="714" tabRatio="603" activeSheetId="8" showFormulaBar="0"/>
    <customWorkbookView name="MyViewPrint" guid="{BA8156BD-B8D4-49EB-BE9B-CF04B311125F}" xWindow="2" yWindow="14" windowWidth="1364" windowHeight="714" tabRatio="603" activeSheetId="8"/>
  </customWorkbookViews>
</workbook>
</file>

<file path=xl/calcChain.xml><?xml version="1.0" encoding="utf-8"?>
<calcChain xmlns="http://schemas.openxmlformats.org/spreadsheetml/2006/main">
  <c r="T1" i="12" l="1"/>
  <c r="Q2" i="12"/>
  <c r="T3" i="12"/>
  <c r="R3" i="12" s="1"/>
  <c r="Q5" i="12"/>
  <c r="R5" i="12"/>
  <c r="Q6" i="12"/>
  <c r="Q57" i="12" s="1"/>
  <c r="R6" i="12"/>
  <c r="R57" i="12" s="1"/>
  <c r="Q8" i="12"/>
  <c r="R8" i="12"/>
  <c r="Q9" i="12"/>
  <c r="R9" i="12"/>
  <c r="Q10" i="12"/>
  <c r="R10" i="12"/>
  <c r="Q14" i="12"/>
  <c r="R14" i="12"/>
  <c r="Q15" i="12"/>
  <c r="R15" i="12"/>
  <c r="Q16" i="12"/>
  <c r="R16" i="12"/>
  <c r="Q19" i="12"/>
  <c r="R19" i="12"/>
  <c r="Q20" i="12"/>
  <c r="R20" i="12"/>
  <c r="Q22" i="12"/>
  <c r="R22" i="12"/>
  <c r="Q23" i="12"/>
  <c r="R23" i="12"/>
  <c r="Q24" i="12"/>
  <c r="R24" i="12"/>
  <c r="Q26" i="12"/>
  <c r="R26" i="12"/>
  <c r="Q27" i="12"/>
  <c r="R27" i="12"/>
  <c r="Q28" i="12"/>
  <c r="R28" i="12"/>
  <c r="Q30" i="12"/>
  <c r="R30" i="12"/>
  <c r="Q31" i="12"/>
  <c r="R31" i="12"/>
  <c r="Q33" i="12"/>
  <c r="R33" i="12"/>
  <c r="Q34" i="12"/>
  <c r="R34" i="12"/>
  <c r="Q35" i="12"/>
  <c r="R35" i="12"/>
  <c r="Q37" i="12"/>
  <c r="R37" i="12"/>
  <c r="Q38" i="12"/>
  <c r="R38" i="12"/>
  <c r="Q39" i="12"/>
  <c r="R39" i="12"/>
  <c r="Q41" i="12"/>
  <c r="R41" i="12"/>
  <c r="Q42" i="12"/>
  <c r="R42" i="12"/>
  <c r="Q43" i="12"/>
  <c r="R43" i="12"/>
  <c r="Q44" i="12"/>
  <c r="R44" i="12"/>
  <c r="Q46" i="12"/>
  <c r="R46" i="12"/>
  <c r="Q47" i="12"/>
  <c r="R47" i="12"/>
  <c r="Q48" i="12"/>
  <c r="R48" i="12"/>
  <c r="Q50" i="12"/>
  <c r="R50" i="12"/>
  <c r="Q51" i="12"/>
  <c r="R51" i="12"/>
  <c r="Q52" i="12"/>
  <c r="R52" i="12"/>
  <c r="Q53" i="12"/>
  <c r="R53" i="12"/>
  <c r="Q55" i="12"/>
  <c r="R55" i="12"/>
  <c r="Q56" i="12"/>
  <c r="R56" i="12"/>
  <c r="C57" i="12"/>
  <c r="D57" i="12"/>
  <c r="D58" i="12" s="1"/>
  <c r="E57" i="12"/>
  <c r="F57" i="12"/>
  <c r="G57" i="12"/>
  <c r="H57" i="12"/>
  <c r="H58" i="12" s="1"/>
  <c r="I57" i="12"/>
  <c r="J57" i="12"/>
  <c r="K57" i="12"/>
  <c r="L57" i="12"/>
  <c r="L58" i="12" s="1"/>
  <c r="M57" i="12"/>
  <c r="N57" i="12"/>
  <c r="O57" i="12"/>
  <c r="P57" i="12"/>
  <c r="P58" i="12" s="1"/>
  <c r="S57" i="12"/>
  <c r="C58" i="12"/>
  <c r="E58" i="12"/>
  <c r="F58" i="12"/>
  <c r="G58" i="12"/>
  <c r="I58" i="12"/>
  <c r="J58" i="12"/>
  <c r="K58" i="12"/>
  <c r="M58" i="12"/>
  <c r="N58" i="12"/>
  <c r="O58" i="12"/>
  <c r="J59" i="12"/>
  <c r="N35" i="11" l="1"/>
  <c r="N54" i="11"/>
  <c r="N53" i="11"/>
  <c r="N51" i="11"/>
  <c r="N50" i="11"/>
  <c r="N49" i="11"/>
  <c r="N48" i="11"/>
  <c r="N46" i="11"/>
  <c r="N45" i="11"/>
  <c r="N44" i="11"/>
  <c r="N42" i="11"/>
  <c r="N41" i="11"/>
  <c r="N40" i="11"/>
  <c r="N39" i="11"/>
  <c r="N37" i="11"/>
  <c r="N36" i="11"/>
  <c r="N33" i="11"/>
  <c r="N32" i="11"/>
  <c r="N31" i="11"/>
  <c r="N29" i="11"/>
  <c r="N28" i="11"/>
  <c r="N26" i="11"/>
  <c r="N25" i="11"/>
  <c r="N24" i="11"/>
  <c r="N22" i="11"/>
  <c r="N21" i="11"/>
  <c r="N20" i="11"/>
  <c r="N18" i="11"/>
  <c r="N17" i="11"/>
  <c r="N14" i="11"/>
  <c r="N13" i="11"/>
  <c r="N12" i="11"/>
  <c r="N8" i="11"/>
  <c r="N7" i="11"/>
  <c r="N6" i="11"/>
  <c r="N4" i="11"/>
  <c r="N3" i="11"/>
</calcChain>
</file>

<file path=xl/sharedStrings.xml><?xml version="1.0" encoding="utf-8"?>
<sst xmlns="http://schemas.openxmlformats.org/spreadsheetml/2006/main" count="554" uniqueCount="257">
  <si>
    <t>Week #</t>
  </si>
  <si>
    <t>DATES</t>
  </si>
  <si>
    <t>II MEF</t>
  </si>
  <si>
    <t>MARSOC</t>
  </si>
  <si>
    <t>DIV</t>
  </si>
  <si>
    <t>MLG</t>
  </si>
  <si>
    <t>HQSPT</t>
  </si>
  <si>
    <t>MCCSSS</t>
  </si>
  <si>
    <t>MCES</t>
  </si>
  <si>
    <t>SOI</t>
  </si>
  <si>
    <t>H&amp;HS</t>
  </si>
  <si>
    <t>MAG-26</t>
  </si>
  <si>
    <t>MAG-29</t>
  </si>
  <si>
    <t>MWSS 272</t>
  </si>
  <si>
    <t>RSU</t>
  </si>
  <si>
    <t>TOTAL</t>
  </si>
  <si>
    <t>AVAIL</t>
  </si>
  <si>
    <t>NOTES</t>
  </si>
  <si>
    <t xml:space="preserve"> </t>
  </si>
  <si>
    <t xml:space="preserve">Available </t>
  </si>
  <si>
    <t>WK10</t>
  </si>
  <si>
    <t>WK11</t>
  </si>
  <si>
    <t>WK12</t>
  </si>
  <si>
    <t>WK13</t>
  </si>
  <si>
    <t>WK14</t>
  </si>
  <si>
    <t>WK15</t>
  </si>
  <si>
    <t>WK16</t>
  </si>
  <si>
    <t>WK17</t>
  </si>
  <si>
    <t>WK18</t>
  </si>
  <si>
    <t>WK19</t>
  </si>
  <si>
    <t>WK20</t>
  </si>
  <si>
    <t>WK21</t>
  </si>
  <si>
    <t>WK22</t>
  </si>
  <si>
    <t>WK23</t>
  </si>
  <si>
    <t>WK24</t>
  </si>
  <si>
    <t>WK25</t>
  </si>
  <si>
    <t>WK26</t>
  </si>
  <si>
    <t>WK27</t>
  </si>
  <si>
    <t>WK28</t>
  </si>
  <si>
    <t>WK29</t>
  </si>
  <si>
    <t>WK30</t>
  </si>
  <si>
    <t>WK31</t>
  </si>
  <si>
    <t>WK32</t>
  </si>
  <si>
    <t>WK33</t>
  </si>
  <si>
    <t>WK34</t>
  </si>
  <si>
    <t>WK36</t>
  </si>
  <si>
    <t>WK37</t>
  </si>
  <si>
    <t>WK35</t>
  </si>
  <si>
    <t>WK38</t>
  </si>
  <si>
    <t>WK39</t>
  </si>
  <si>
    <t>WK40</t>
  </si>
  <si>
    <t>WK41</t>
  </si>
  <si>
    <t>WK42</t>
  </si>
  <si>
    <t>WK43</t>
  </si>
  <si>
    <t>WK44</t>
  </si>
  <si>
    <t>WK45</t>
  </si>
  <si>
    <t>WK46</t>
  </si>
  <si>
    <t>WK47</t>
  </si>
  <si>
    <t>WK48</t>
  </si>
  <si>
    <t>WK49</t>
  </si>
  <si>
    <t>WK50</t>
  </si>
  <si>
    <t>WK51</t>
  </si>
  <si>
    <t>WK52</t>
  </si>
  <si>
    <t>Current as of</t>
  </si>
  <si>
    <t>COLD WEEKS</t>
  </si>
  <si>
    <t>HOT WEEKS</t>
  </si>
  <si>
    <t>GOOD</t>
  </si>
  <si>
    <t>OVER</t>
  </si>
  <si>
    <t>IMTU</t>
  </si>
  <si>
    <t>Remaining</t>
  </si>
  <si>
    <t>COLD WEEK</t>
  </si>
  <si>
    <t>WK01</t>
  </si>
  <si>
    <t>WK02</t>
  </si>
  <si>
    <t>WK03</t>
  </si>
  <si>
    <t>WK04</t>
  </si>
  <si>
    <t>WK05</t>
  </si>
  <si>
    <t>WK06</t>
  </si>
  <si>
    <t>WK07</t>
  </si>
  <si>
    <t>WK08</t>
  </si>
  <si>
    <t>WK09</t>
  </si>
  <si>
    <t>WEEK NUM</t>
  </si>
  <si>
    <t>FIRING DATES</t>
  </si>
  <si>
    <t>BRIEF DATE</t>
  </si>
  <si>
    <t>TIME</t>
  </si>
  <si>
    <t>LOCATION</t>
  </si>
  <si>
    <t>FY20</t>
  </si>
  <si>
    <t>ALPHA MAINT</t>
  </si>
  <si>
    <t>BASE INTRAMURALS</t>
  </si>
  <si>
    <t>RR11H</t>
  </si>
  <si>
    <t>440-0852</t>
  </si>
  <si>
    <t>910-451-2509</t>
  </si>
  <si>
    <t>joseph.k.daniels@usmc.mil</t>
  </si>
  <si>
    <t>449-0268</t>
  </si>
  <si>
    <t>910-449-5002</t>
  </si>
  <si>
    <t>joseph.mcnichols@usmc.mil</t>
  </si>
  <si>
    <t>449-6108</t>
  </si>
  <si>
    <t>450-0904</t>
  </si>
  <si>
    <t>Timothy.hoffman@socom.mil</t>
  </si>
  <si>
    <t>449-2155</t>
  </si>
  <si>
    <t>451-2509</t>
  </si>
  <si>
    <t>910-449-4132</t>
  </si>
  <si>
    <t>joseph.a.ortiz1@usmc.mil</t>
  </si>
  <si>
    <t>FY21</t>
  </si>
  <si>
    <t>FRIDAY 01 JANUARY NEW YEAR'S DAY</t>
  </si>
  <si>
    <t>MONDAY 18 JANUARY MARTIN LUTHER KING Jr. DAY</t>
  </si>
  <si>
    <t>MONDAY 12 OCTOBER COLUMBUS DAY</t>
  </si>
  <si>
    <t>WEDNESDAY 11 NOVEMBER VETERANS DAY</t>
  </si>
  <si>
    <t>THURSDAY 26 NOVEMBER THANKSGIVING DAY</t>
  </si>
  <si>
    <t>FRIDAY 25 DECEMBER CHRISTMAS DAY</t>
  </si>
  <si>
    <t>MONDAY 15 FEBRUARY PRESIDENTS' DAY</t>
  </si>
  <si>
    <t>MONDAY 31 MAY MEMORIAL DAY</t>
  </si>
  <si>
    <t xml:space="preserve">MONDAY 06 SEPTEMBER LABOR DAY </t>
  </si>
  <si>
    <t>28 SEP - 04 OCT 2020</t>
  </si>
  <si>
    <t>05 OCT - 11 OCT 2020</t>
  </si>
  <si>
    <t>19 OCT - 25 OCT 2020</t>
  </si>
  <si>
    <t>12 OCT - 18 OCT 2020</t>
  </si>
  <si>
    <t>26 OCT - 01 NOV 2020</t>
  </si>
  <si>
    <t>02 NOV - 08 NOV 2020</t>
  </si>
  <si>
    <t>09 NOV - 15 NOV 2020</t>
  </si>
  <si>
    <t>16 NOV - 22 NOV 2020</t>
  </si>
  <si>
    <t>23 NOV - 29 NOV 2020</t>
  </si>
  <si>
    <t>30 NOV - 06 DEC 2020</t>
  </si>
  <si>
    <t>07 DEC - 13 DEC 2020</t>
  </si>
  <si>
    <t>14 DEC - 20 DEC 2020</t>
  </si>
  <si>
    <t>21 DEC - 27 DEC 2020</t>
  </si>
  <si>
    <t>28 DEC - 03 JAN 2021</t>
  </si>
  <si>
    <t>04 JAN - 10 JAN 2021</t>
  </si>
  <si>
    <t>11 JAN - 17 JAN 2021</t>
  </si>
  <si>
    <t>18 JAN - 24 JAN 2021</t>
  </si>
  <si>
    <t>25 JAN - 31 JAN 2021</t>
  </si>
  <si>
    <t>01 FEB - 07 FEB 2021</t>
  </si>
  <si>
    <t>08 FEB - 14 FEB 2021</t>
  </si>
  <si>
    <t>15 FEB - 21 FEB 2021</t>
  </si>
  <si>
    <t>22 FEB - 28 FEB 2021</t>
  </si>
  <si>
    <t>01 MAR - 7 MAR 2021</t>
  </si>
  <si>
    <t>08 MAR - 14 MAR 2021</t>
  </si>
  <si>
    <t>15 MAR - 21 MAR 2021</t>
  </si>
  <si>
    <t>22 MAR - 28 MAR 2021</t>
  </si>
  <si>
    <t>29 MAR - 04 APR 2021</t>
  </si>
  <si>
    <t>05 APR - 11 APR 2021</t>
  </si>
  <si>
    <t>12 APR - 18 APR 2021</t>
  </si>
  <si>
    <t>26 APR - 02 MAY 2021</t>
  </si>
  <si>
    <t>03 MAY - 09 MAY 2021</t>
  </si>
  <si>
    <t>10 MAY - 16 MAY 2021</t>
  </si>
  <si>
    <t>17 MAY - 23 MAY 2021</t>
  </si>
  <si>
    <t>24 MAY - 30 MAY 2021</t>
  </si>
  <si>
    <t>31 MAY - 06 JUN 2021</t>
  </si>
  <si>
    <t>07 JUN - 13 JUN 2021</t>
  </si>
  <si>
    <t>14 JUN - 20 JUN 2021</t>
  </si>
  <si>
    <t>21 JUN - 27 JUN 2021</t>
  </si>
  <si>
    <t>28 JUN - 04 JUL 2021</t>
  </si>
  <si>
    <t>05 JUL - 11 JUL 2021</t>
  </si>
  <si>
    <t>12 JUL - 18 JUL 2021</t>
  </si>
  <si>
    <t>19 JUL - 25 JUL 2021</t>
  </si>
  <si>
    <t>26 JUL - 01 AUG 2021</t>
  </si>
  <si>
    <t>02 AUG - 08 AUG 2021</t>
  </si>
  <si>
    <t>09 AUG - 15 AUG 2021</t>
  </si>
  <si>
    <t>16 AUG - 22 AUG 2021</t>
  </si>
  <si>
    <t>23 AUG - 29 AUG 2021</t>
  </si>
  <si>
    <t>30 AUG - 05 SEP 2021</t>
  </si>
  <si>
    <t>06 SEP - 12 SEP 2021</t>
  </si>
  <si>
    <t>13 SEP - 19 SEP 2021</t>
  </si>
  <si>
    <t>20 SEP - 26 SEP 2021</t>
  </si>
  <si>
    <t>19 APR - 25 APR 2021</t>
  </si>
  <si>
    <t>COLD WEEK (EASTER ON  SUNDAY 04 APR)</t>
  </si>
  <si>
    <t>SUNDAY 04 JULY INDEPENDENCE DAY (96 - FRIDAY 02 - TUESDAY 06 JULY 2020???)</t>
  </si>
  <si>
    <t>TOTALS  FY21</t>
  </si>
  <si>
    <t>FY - 21 RIFLE QUALIFICATION QUOTAS</t>
  </si>
  <si>
    <t>CIV</t>
  </si>
  <si>
    <t>910-450-1042</t>
  </si>
  <si>
    <t>zachary.kirkendoll@usmc.mil</t>
  </si>
  <si>
    <t>449-6900</t>
  </si>
  <si>
    <t>449-7201</t>
  </si>
  <si>
    <t>440-7520</t>
  </si>
  <si>
    <t>wendell.pelletier@usmc.mil</t>
  </si>
  <si>
    <t>910-440-7346</t>
  </si>
  <si>
    <t>ladetra.cole@usmc.mil</t>
  </si>
  <si>
    <t>dylan.paylor@usmc.mil</t>
  </si>
  <si>
    <t>451-4091</t>
  </si>
  <si>
    <t>451-6684</t>
  </si>
  <si>
    <t>dwayne.adams@usmc.mil</t>
  </si>
  <si>
    <t>chase.reed@usmc.mil</t>
  </si>
  <si>
    <t>romeo.rojo@usmc.mil</t>
  </si>
  <si>
    <t>brian.k.long1@usmc.mil</t>
  </si>
  <si>
    <t>brian.holliday@usmc.mil</t>
  </si>
  <si>
    <t>UNIT</t>
  </si>
  <si>
    <t>RANK</t>
  </si>
  <si>
    <t>NAME</t>
  </si>
  <si>
    <t>NUMBER</t>
  </si>
  <si>
    <t>EMAIL</t>
  </si>
  <si>
    <t>SECONDARY</t>
  </si>
  <si>
    <t>PRIMARY</t>
  </si>
  <si>
    <t>MSE FY21 Quota POC Roster</t>
  </si>
  <si>
    <t>GYSGT</t>
  </si>
  <si>
    <t>HOFFMAN</t>
  </si>
  <si>
    <t>SSGT</t>
  </si>
  <si>
    <t>PAYLOR</t>
  </si>
  <si>
    <t xml:space="preserve">GYSGT </t>
  </si>
  <si>
    <t>ADAMS</t>
  </si>
  <si>
    <t>SGT</t>
  </si>
  <si>
    <t>ROJO</t>
  </si>
  <si>
    <t>MCNICHOLS</t>
  </si>
  <si>
    <t>REED</t>
  </si>
  <si>
    <t>ORTIZ</t>
  </si>
  <si>
    <t>CAPT</t>
  </si>
  <si>
    <t>YISRAEL</t>
  </si>
  <si>
    <t/>
  </si>
  <si>
    <t>DANIELS</t>
  </si>
  <si>
    <t>KIRKENDOLL</t>
  </si>
  <si>
    <t>MGYSGT</t>
  </si>
  <si>
    <t>PELLETIER</t>
  </si>
  <si>
    <t>COLE</t>
  </si>
  <si>
    <t>LONG</t>
  </si>
  <si>
    <t>HOLLIDAY</t>
  </si>
  <si>
    <t>2D MAR DIV</t>
  </si>
  <si>
    <t>2D MLG</t>
  </si>
  <si>
    <t>MCB</t>
  </si>
  <si>
    <t>MARTYNUIK</t>
  </si>
  <si>
    <t>zachery.martynuik@usmc.mil</t>
  </si>
  <si>
    <t>EMERICH</t>
  </si>
  <si>
    <t>449-5558</t>
  </si>
  <si>
    <t>jason.emerich@usmc.mil</t>
  </si>
  <si>
    <t>451-3112</t>
  </si>
  <si>
    <t>GRIFFEY</t>
  </si>
  <si>
    <t>steven.griffey@usmc.mil</t>
  </si>
  <si>
    <t>iimigs3t@usmc.mil</t>
  </si>
  <si>
    <t>449-8184</t>
  </si>
  <si>
    <t>CPL</t>
  </si>
  <si>
    <t>451-8927</t>
  </si>
  <si>
    <t>YOSHIKAWA</t>
  </si>
  <si>
    <t>VANHOUT</t>
  </si>
  <si>
    <t>marc.vanhout@usmc.mil</t>
  </si>
  <si>
    <t>CORPSMAN SUPPORT FY21</t>
  </si>
  <si>
    <t>ARISMENDEZ</t>
  </si>
  <si>
    <t xml:space="preserve"> kristina.arismendez@usmc.mil</t>
  </si>
  <si>
    <t>TUFFIE</t>
  </si>
  <si>
    <t>joseph.tuffie@usmc.mil</t>
  </si>
  <si>
    <t>BENAVIDESLEMUS</t>
  </si>
  <si>
    <t xml:space="preserve">vic.benavideslemus@usmc.mil </t>
  </si>
  <si>
    <t>marco.ibarra@usmc.mil</t>
  </si>
  <si>
    <t>MSGT</t>
  </si>
  <si>
    <t>IBARRA</t>
  </si>
  <si>
    <t>ADDED 143 QUOTAS</t>
  </si>
  <si>
    <t>ADDED 14 QUOTAS</t>
  </si>
  <si>
    <t>ADDED 50 QUOTAS</t>
  </si>
  <si>
    <t>ADDED 24 QUOTAS</t>
  </si>
  <si>
    <t>ADDED 45 QUOTAS</t>
  </si>
  <si>
    <t>ADDED 10 QUOTAS</t>
  </si>
  <si>
    <t>ADDED 40 QUOTAS</t>
  </si>
  <si>
    <t>ADDED 23 QUOTAS</t>
  </si>
  <si>
    <t>ADDED 90 QUOTAS</t>
  </si>
  <si>
    <t>ADDED 15 QUOTAS</t>
  </si>
  <si>
    <t>ADDED 26 QUOTAS</t>
  </si>
  <si>
    <t>ADDED 5 QUOTAS</t>
  </si>
  <si>
    <t>ADDED 25 QUOTAS</t>
  </si>
  <si>
    <t>DIV MATCH         (SHIFTED 230 QUOTAS)</t>
  </si>
  <si>
    <t>DIV MATCH         (SHIFTED 304 QUOTAS)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</si>
</sst>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 mmm\ yy\ hh:mm"/>
    <numFmt numFmtId="165" formatCode="[$-409]dd\-mmm\-yy;@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17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b/>
      <sz val="9"/>
      <color rgb="FFFF000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3"/>
      <name val="Arial"/>
      <family val="2"/>
    </font>
    <font>
      <b/>
      <sz val="9"/>
      <color theme="1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8"/>
      <color indexed="10"/>
      <name val="Arial"/>
      <family val="2"/>
    </font>
    <font>
      <u/>
      <sz val="10"/>
      <color theme="10"/>
      <name val="Arial"/>
    </font>
    <font>
      <sz val="16"/>
      <name val="Verdana"/>
      <family val="2"/>
    </font>
    <font>
      <sz val="20"/>
      <name val="Verdana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b/>
      <sz val="14"/>
      <name val="Arial"/>
      <family val="2"/>
    </font>
    <font>
      <sz val="24"/>
      <color theme="0"/>
      <name val="Arial"/>
      <family val="2"/>
    </font>
    <font>
      <b/>
      <sz val="20"/>
      <name val="Arial"/>
      <family val="2"/>
    </font>
    <font>
      <u/>
      <sz val="14"/>
      <color theme="10"/>
      <name val="Arial"/>
      <family val="2"/>
    </font>
    <font>
      <sz val="14"/>
      <name val="Arial"/>
      <family val="2"/>
    </font>
    <font>
      <b/>
      <sz val="1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0" fillId="6" borderId="0" applyNumberFormat="0" applyBorder="0" applyAlignment="0" applyProtection="0"/>
    <xf numFmtId="0" fontId="2" fillId="0" borderId="0"/>
    <xf numFmtId="0" fontId="9" fillId="0" borderId="0"/>
    <xf numFmtId="9" fontId="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240">
    <xf numFmtId="0" fontId="0" fillId="0" borderId="0" xfId="0"/>
    <xf numFmtId="0" fontId="2" fillId="0" borderId="0" xfId="2" applyFont="1"/>
    <xf numFmtId="0" fontId="5" fillId="0" borderId="1" xfId="2" applyFont="1" applyBorder="1" applyAlignment="1">
      <alignment horizontal="center"/>
    </xf>
    <xf numFmtId="0" fontId="8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0" fontId="6" fillId="0" borderId="1" xfId="2" applyFont="1" applyBorder="1" applyAlignment="1">
      <alignment horizontal="center"/>
    </xf>
    <xf numFmtId="0" fontId="12" fillId="0" borderId="1" xfId="2" applyFont="1" applyFill="1" applyBorder="1" applyAlignment="1">
      <alignment horizontal="center"/>
    </xf>
    <xf numFmtId="0" fontId="11" fillId="10" borderId="1" xfId="2" applyNumberFormat="1" applyFont="1" applyFill="1" applyBorder="1" applyAlignment="1">
      <alignment horizontal="center"/>
    </xf>
    <xf numFmtId="0" fontId="13" fillId="9" borderId="1" xfId="2" applyNumberFormat="1" applyFont="1" applyFill="1" applyBorder="1" applyAlignment="1">
      <alignment horizontal="center"/>
    </xf>
    <xf numFmtId="0" fontId="13" fillId="9" borderId="9" xfId="2" applyFont="1" applyFill="1" applyBorder="1" applyAlignment="1">
      <alignment horizontal="center"/>
    </xf>
    <xf numFmtId="0" fontId="3" fillId="10" borderId="3" xfId="2" applyNumberFormat="1" applyFont="1" applyFill="1" applyBorder="1" applyAlignment="1">
      <alignment horizontal="center"/>
    </xf>
    <xf numFmtId="1" fontId="12" fillId="0" borderId="1" xfId="2" applyNumberFormat="1" applyFont="1" applyFill="1" applyBorder="1" applyAlignment="1">
      <alignment horizontal="center"/>
    </xf>
    <xf numFmtId="1" fontId="12" fillId="0" borderId="1" xfId="2" applyNumberFormat="1" applyFont="1" applyFill="1" applyBorder="1" applyAlignment="1">
      <alignment horizontal="center" vertical="center"/>
    </xf>
    <xf numFmtId="0" fontId="4" fillId="0" borderId="0" xfId="2" applyFont="1"/>
    <xf numFmtId="22" fontId="5" fillId="0" borderId="14" xfId="2" applyNumberFormat="1" applyFont="1" applyFill="1" applyBorder="1" applyAlignment="1">
      <alignment horizontal="center" vertical="center"/>
    </xf>
    <xf numFmtId="49" fontId="3" fillId="2" borderId="15" xfId="2" applyNumberFormat="1" applyFont="1" applyFill="1" applyBorder="1" applyAlignment="1">
      <alignment horizontal="center" vertical="center"/>
    </xf>
    <xf numFmtId="1" fontId="14" fillId="9" borderId="14" xfId="2" applyNumberFormat="1" applyFont="1" applyFill="1" applyBorder="1" applyAlignment="1">
      <alignment horizontal="center"/>
    </xf>
    <xf numFmtId="49" fontId="5" fillId="0" borderId="16" xfId="2" applyNumberFormat="1" applyFont="1" applyBorder="1" applyAlignment="1">
      <alignment horizontal="center"/>
    </xf>
    <xf numFmtId="49" fontId="7" fillId="0" borderId="17" xfId="2" applyNumberFormat="1" applyFont="1" applyBorder="1"/>
    <xf numFmtId="164" fontId="3" fillId="5" borderId="18" xfId="2" applyNumberFormat="1" applyFont="1" applyFill="1" applyBorder="1" applyAlignment="1">
      <alignment horizontal="center" vertical="center"/>
    </xf>
    <xf numFmtId="0" fontId="3" fillId="5" borderId="18" xfId="2" applyNumberFormat="1" applyFont="1" applyFill="1" applyBorder="1" applyAlignment="1">
      <alignment horizontal="center" vertical="center"/>
    </xf>
    <xf numFmtId="1" fontId="4" fillId="7" borderId="21" xfId="2" applyNumberFormat="1" applyFont="1" applyFill="1" applyBorder="1" applyAlignment="1"/>
    <xf numFmtId="0" fontId="16" fillId="0" borderId="1" xfId="2" applyFont="1" applyFill="1" applyBorder="1" applyAlignment="1">
      <alignment horizontal="center"/>
    </xf>
    <xf numFmtId="1" fontId="4" fillId="7" borderId="22" xfId="2" applyNumberFormat="1" applyFont="1" applyFill="1" applyBorder="1" applyAlignment="1"/>
    <xf numFmtId="0" fontId="17" fillId="0" borderId="17" xfId="2" applyFont="1" applyFill="1" applyBorder="1" applyAlignment="1">
      <alignment horizontal="center"/>
    </xf>
    <xf numFmtId="0" fontId="17" fillId="0" borderId="17" xfId="2" applyFont="1" applyBorder="1" applyAlignment="1">
      <alignment horizontal="center"/>
    </xf>
    <xf numFmtId="0" fontId="16" fillId="11" borderId="1" xfId="2" applyFont="1" applyFill="1" applyBorder="1" applyAlignment="1">
      <alignment horizontal="center"/>
    </xf>
    <xf numFmtId="49" fontId="17" fillId="0" borderId="14" xfId="2" applyNumberFormat="1" applyFont="1" applyBorder="1" applyAlignment="1">
      <alignment horizontal="center"/>
    </xf>
    <xf numFmtId="0" fontId="3" fillId="9" borderId="20" xfId="2" applyFont="1" applyFill="1" applyBorder="1" applyAlignment="1">
      <alignment horizontal="center"/>
    </xf>
    <xf numFmtId="0" fontId="3" fillId="9" borderId="17" xfId="2" applyFont="1" applyFill="1" applyBorder="1" applyAlignment="1">
      <alignment horizontal="center"/>
    </xf>
    <xf numFmtId="1" fontId="11" fillId="9" borderId="1" xfId="2" applyNumberFormat="1" applyFont="1" applyFill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5" xfId="0" applyFont="1" applyBorder="1"/>
    <xf numFmtId="0" fontId="17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1" fillId="0" borderId="0" xfId="2" applyFont="1" applyFill="1" applyBorder="1" applyAlignment="1">
      <alignment horizontal="center"/>
    </xf>
    <xf numFmtId="0" fontId="20" fillId="0" borderId="2" xfId="2" applyFont="1" applyBorder="1" applyAlignment="1">
      <alignment horizontal="center" vertical="center"/>
    </xf>
    <xf numFmtId="0" fontId="12" fillId="8" borderId="1" xfId="2" applyFont="1" applyFill="1" applyBorder="1" applyAlignment="1">
      <alignment horizontal="center"/>
    </xf>
    <xf numFmtId="1" fontId="12" fillId="8" borderId="1" xfId="2" applyNumberFormat="1" applyFont="1" applyFill="1" applyBorder="1" applyAlignment="1">
      <alignment horizontal="center"/>
    </xf>
    <xf numFmtId="0" fontId="17" fillId="8" borderId="17" xfId="2" applyFont="1" applyFill="1" applyBorder="1" applyAlignment="1">
      <alignment horizontal="center" vertical="top"/>
    </xf>
    <xf numFmtId="0" fontId="17" fillId="8" borderId="17" xfId="2" applyFont="1" applyFill="1" applyBorder="1" applyAlignment="1">
      <alignment horizontal="center"/>
    </xf>
    <xf numFmtId="0" fontId="16" fillId="12" borderId="1" xfId="2" applyFont="1" applyFill="1" applyBorder="1" applyAlignment="1">
      <alignment horizontal="center"/>
    </xf>
    <xf numFmtId="15" fontId="23" fillId="8" borderId="1" xfId="0" applyNumberFormat="1" applyFont="1" applyFill="1" applyBorder="1" applyAlignment="1">
      <alignment horizontal="center"/>
    </xf>
    <xf numFmtId="0" fontId="23" fillId="8" borderId="1" xfId="0" applyFont="1" applyFill="1" applyBorder="1" applyAlignment="1">
      <alignment horizontal="center"/>
    </xf>
    <xf numFmtId="0" fontId="23" fillId="8" borderId="29" xfId="0" applyFont="1" applyFill="1" applyBorder="1" applyAlignment="1">
      <alignment horizontal="center"/>
    </xf>
    <xf numFmtId="165" fontId="23" fillId="8" borderId="1" xfId="0" applyNumberFormat="1" applyFont="1" applyFill="1" applyBorder="1" applyAlignment="1">
      <alignment horizontal="center"/>
    </xf>
    <xf numFmtId="0" fontId="17" fillId="0" borderId="0" xfId="0" applyFont="1" applyFill="1"/>
    <xf numFmtId="0" fontId="0" fillId="0" borderId="0" xfId="0" applyFill="1"/>
    <xf numFmtId="0" fontId="12" fillId="8" borderId="1" xfId="1" applyFont="1" applyFill="1" applyBorder="1" applyAlignment="1">
      <alignment horizontal="center"/>
    </xf>
    <xf numFmtId="0" fontId="17" fillId="0" borderId="17" xfId="2" applyFont="1" applyFill="1" applyBorder="1" applyAlignment="1">
      <alignment horizontal="center" vertical="top"/>
    </xf>
    <xf numFmtId="0" fontId="21" fillId="0" borderId="17" xfId="2" applyFont="1" applyFill="1" applyBorder="1" applyAlignment="1">
      <alignment horizontal="left"/>
    </xf>
    <xf numFmtId="0" fontId="21" fillId="0" borderId="17" xfId="2" applyFont="1" applyBorder="1" applyAlignment="1">
      <alignment horizontal="left"/>
    </xf>
    <xf numFmtId="49" fontId="24" fillId="0" borderId="17" xfId="2" applyNumberFormat="1" applyFont="1" applyFill="1" applyBorder="1" applyAlignment="1">
      <alignment horizontal="left"/>
    </xf>
    <xf numFmtId="0" fontId="15" fillId="0" borderId="17" xfId="2" applyFont="1" applyFill="1" applyBorder="1" applyAlignment="1">
      <alignment horizontal="center"/>
    </xf>
    <xf numFmtId="0" fontId="2" fillId="0" borderId="17" xfId="2" applyFont="1" applyFill="1" applyBorder="1" applyAlignment="1">
      <alignment horizontal="center"/>
    </xf>
    <xf numFmtId="0" fontId="21" fillId="0" borderId="2" xfId="2" applyFont="1" applyFill="1" applyBorder="1" applyAlignment="1">
      <alignment horizontal="center"/>
    </xf>
    <xf numFmtId="0" fontId="12" fillId="8" borderId="2" xfId="2" applyFont="1" applyFill="1" applyBorder="1" applyAlignment="1">
      <alignment horizontal="center"/>
    </xf>
    <xf numFmtId="1" fontId="11" fillId="9" borderId="2" xfId="2" applyNumberFormat="1" applyFont="1" applyFill="1" applyBorder="1" applyAlignment="1">
      <alignment horizontal="center"/>
    </xf>
    <xf numFmtId="1" fontId="12" fillId="0" borderId="2" xfId="2" applyNumberFormat="1" applyFont="1" applyFill="1" applyBorder="1" applyAlignment="1">
      <alignment horizontal="center"/>
    </xf>
    <xf numFmtId="0" fontId="11" fillId="9" borderId="2" xfId="2" applyFont="1" applyFill="1" applyBorder="1" applyAlignment="1">
      <alignment horizontal="center"/>
    </xf>
    <xf numFmtId="0" fontId="12" fillId="0" borderId="1" xfId="2" applyFont="1" applyFill="1" applyBorder="1" applyAlignment="1">
      <alignment horizontal="center" vertical="center"/>
    </xf>
    <xf numFmtId="0" fontId="23" fillId="9" borderId="1" xfId="0" applyFont="1" applyFill="1" applyBorder="1" applyAlignment="1">
      <alignment horizontal="center"/>
    </xf>
    <xf numFmtId="0" fontId="23" fillId="9" borderId="29" xfId="0" applyFont="1" applyFill="1" applyBorder="1" applyAlignment="1">
      <alignment horizontal="center"/>
    </xf>
    <xf numFmtId="0" fontId="2" fillId="0" borderId="0" xfId="0" applyFont="1" applyFill="1"/>
    <xf numFmtId="165" fontId="23" fillId="9" borderId="1" xfId="0" applyNumberFormat="1" applyFont="1" applyFill="1" applyBorder="1" applyAlignment="1">
      <alignment horizontal="center"/>
    </xf>
    <xf numFmtId="0" fontId="18" fillId="0" borderId="7" xfId="0" applyFont="1" applyBorder="1"/>
    <xf numFmtId="1" fontId="12" fillId="8" borderId="1" xfId="2" applyNumberFormat="1" applyFont="1" applyFill="1" applyBorder="1" applyAlignment="1">
      <alignment horizontal="center" vertical="center"/>
    </xf>
    <xf numFmtId="0" fontId="12" fillId="8" borderId="1" xfId="2" applyFont="1" applyFill="1" applyBorder="1" applyAlignment="1">
      <alignment horizontal="center" vertical="center"/>
    </xf>
    <xf numFmtId="1" fontId="17" fillId="8" borderId="1" xfId="2" applyNumberFormat="1" applyFont="1" applyFill="1" applyBorder="1" applyAlignment="1">
      <alignment horizontal="center"/>
    </xf>
    <xf numFmtId="1" fontId="17" fillId="8" borderId="1" xfId="2" applyNumberFormat="1" applyFont="1" applyFill="1" applyBorder="1" applyAlignment="1">
      <alignment horizontal="center" vertical="center"/>
    </xf>
    <xf numFmtId="0" fontId="21" fillId="8" borderId="17" xfId="2" applyFont="1" applyFill="1" applyBorder="1" applyAlignment="1">
      <alignment horizontal="left"/>
    </xf>
    <xf numFmtId="0" fontId="11" fillId="9" borderId="1" xfId="2" applyFont="1" applyFill="1" applyBorder="1" applyAlignment="1">
      <alignment horizontal="center"/>
    </xf>
    <xf numFmtId="1" fontId="12" fillId="8" borderId="2" xfId="2" applyNumberFormat="1" applyFont="1" applyFill="1" applyBorder="1" applyAlignment="1">
      <alignment horizontal="center"/>
    </xf>
    <xf numFmtId="165" fontId="23" fillId="8" borderId="27" xfId="0" applyNumberFormat="1" applyFont="1" applyFill="1" applyBorder="1" applyAlignment="1">
      <alignment horizontal="center"/>
    </xf>
    <xf numFmtId="0" fontId="23" fillId="8" borderId="27" xfId="0" applyFont="1" applyFill="1" applyBorder="1" applyAlignment="1">
      <alignment horizontal="center"/>
    </xf>
    <xf numFmtId="0" fontId="23" fillId="8" borderId="28" xfId="0" applyFont="1" applyFill="1" applyBorder="1" applyAlignment="1">
      <alignment horizontal="center"/>
    </xf>
    <xf numFmtId="0" fontId="12" fillId="0" borderId="2" xfId="2" applyFont="1" applyFill="1" applyBorder="1" applyAlignment="1">
      <alignment horizontal="center"/>
    </xf>
    <xf numFmtId="0" fontId="0" fillId="8" borderId="0" xfId="0" applyFill="1" applyBorder="1"/>
    <xf numFmtId="1" fontId="11" fillId="9" borderId="10" xfId="2" applyNumberFormat="1" applyFont="1" applyFill="1" applyBorder="1" applyAlignment="1">
      <alignment horizontal="center"/>
    </xf>
    <xf numFmtId="0" fontId="11" fillId="9" borderId="10" xfId="2" applyFont="1" applyFill="1" applyBorder="1" applyAlignment="1">
      <alignment horizontal="center"/>
    </xf>
    <xf numFmtId="0" fontId="28" fillId="8" borderId="1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left" vertical="center"/>
    </xf>
    <xf numFmtId="0" fontId="0" fillId="8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9" fillId="7" borderId="0" xfId="7" applyFont="1" applyFill="1" applyBorder="1" applyAlignment="1">
      <alignment horizontal="left" vertical="center"/>
    </xf>
    <xf numFmtId="0" fontId="28" fillId="7" borderId="0" xfId="0" applyFont="1" applyFill="1" applyBorder="1" applyAlignment="1">
      <alignment horizontal="left" vertical="center"/>
    </xf>
    <xf numFmtId="0" fontId="27" fillId="7" borderId="0" xfId="0" applyFont="1" applyFill="1" applyBorder="1" applyAlignment="1">
      <alignment horizontal="center" vertical="center"/>
    </xf>
    <xf numFmtId="0" fontId="28" fillId="8" borderId="2" xfId="0" applyFont="1" applyFill="1" applyBorder="1" applyAlignment="1">
      <alignment horizontal="left" vertical="center"/>
    </xf>
    <xf numFmtId="0" fontId="29" fillId="0" borderId="29" xfId="7" applyFont="1" applyFill="1" applyBorder="1" applyAlignment="1">
      <alignment horizontal="left" vertical="center"/>
    </xf>
    <xf numFmtId="0" fontId="28" fillId="0" borderId="29" xfId="0" applyFont="1" applyFill="1" applyBorder="1" applyAlignment="1">
      <alignment horizontal="left" vertical="center"/>
    </xf>
    <xf numFmtId="0" fontId="28" fillId="13" borderId="2" xfId="0" applyFont="1" applyFill="1" applyBorder="1" applyAlignment="1">
      <alignment horizontal="left" vertical="center"/>
    </xf>
    <xf numFmtId="0" fontId="28" fillId="13" borderId="1" xfId="0" applyFont="1" applyFill="1" applyBorder="1" applyAlignment="1">
      <alignment horizontal="left" vertical="center"/>
    </xf>
    <xf numFmtId="0" fontId="29" fillId="13" borderId="29" xfId="7" applyFont="1" applyFill="1" applyBorder="1" applyAlignment="1">
      <alignment horizontal="left" vertical="center"/>
    </xf>
    <xf numFmtId="0" fontId="28" fillId="13" borderId="26" xfId="0" applyFont="1" applyFill="1" applyBorder="1" applyAlignment="1">
      <alignment horizontal="left" vertical="center"/>
    </xf>
    <xf numFmtId="0" fontId="28" fillId="13" borderId="27" xfId="0" applyFont="1" applyFill="1" applyBorder="1" applyAlignment="1">
      <alignment horizontal="left" vertical="center"/>
    </xf>
    <xf numFmtId="0" fontId="29" fillId="7" borderId="22" xfId="7" applyFont="1" applyFill="1" applyBorder="1" applyAlignment="1">
      <alignment horizontal="left" vertical="center"/>
    </xf>
    <xf numFmtId="0" fontId="29" fillId="13" borderId="28" xfId="7" applyFont="1" applyFill="1" applyBorder="1" applyAlignment="1">
      <alignment horizontal="left" vertical="center"/>
    </xf>
    <xf numFmtId="1" fontId="12" fillId="8" borderId="32" xfId="2" applyNumberFormat="1" applyFont="1" applyFill="1" applyBorder="1" applyAlignment="1">
      <alignment horizontal="center"/>
    </xf>
    <xf numFmtId="1" fontId="12" fillId="8" borderId="33" xfId="2" applyNumberFormat="1" applyFont="1" applyFill="1" applyBorder="1" applyAlignment="1">
      <alignment horizontal="center"/>
    </xf>
    <xf numFmtId="1" fontId="11" fillId="9" borderId="0" xfId="2" applyNumberFormat="1" applyFont="1" applyFill="1" applyBorder="1" applyAlignment="1">
      <alignment horizontal="center"/>
    </xf>
    <xf numFmtId="1" fontId="12" fillId="0" borderId="33" xfId="2" applyNumberFormat="1" applyFont="1" applyFill="1" applyBorder="1" applyAlignment="1">
      <alignment horizontal="center"/>
    </xf>
    <xf numFmtId="1" fontId="12" fillId="8" borderId="34" xfId="2" applyNumberFormat="1" applyFont="1" applyFill="1" applyBorder="1" applyAlignment="1">
      <alignment horizontal="center"/>
    </xf>
    <xf numFmtId="1" fontId="12" fillId="0" borderId="32" xfId="2" applyNumberFormat="1" applyFont="1" applyFill="1" applyBorder="1" applyAlignment="1">
      <alignment horizontal="center"/>
    </xf>
    <xf numFmtId="0" fontId="12" fillId="0" borderId="32" xfId="2" applyFont="1" applyFill="1" applyBorder="1" applyAlignment="1">
      <alignment horizontal="center"/>
    </xf>
    <xf numFmtId="0" fontId="12" fillId="0" borderId="32" xfId="2" applyFont="1" applyFill="1" applyBorder="1" applyAlignment="1">
      <alignment horizontal="center" vertical="center"/>
    </xf>
    <xf numFmtId="1" fontId="11" fillId="9" borderId="36" xfId="2" applyNumberFormat="1" applyFont="1" applyFill="1" applyBorder="1" applyAlignment="1">
      <alignment horizontal="center"/>
    </xf>
    <xf numFmtId="0" fontId="12" fillId="0" borderId="33" xfId="2" applyFont="1" applyFill="1" applyBorder="1" applyAlignment="1">
      <alignment horizontal="center"/>
    </xf>
    <xf numFmtId="0" fontId="12" fillId="0" borderId="33" xfId="2" applyFont="1" applyFill="1" applyBorder="1" applyAlignment="1">
      <alignment horizontal="center" vertical="center"/>
    </xf>
    <xf numFmtId="1" fontId="11" fillId="9" borderId="35" xfId="2" applyNumberFormat="1" applyFont="1" applyFill="1" applyBorder="1" applyAlignment="1">
      <alignment horizontal="center"/>
    </xf>
    <xf numFmtId="1" fontId="11" fillId="9" borderId="37" xfId="2" applyNumberFormat="1" applyFont="1" applyFill="1" applyBorder="1" applyAlignment="1">
      <alignment horizontal="center"/>
    </xf>
    <xf numFmtId="1" fontId="11" fillId="9" borderId="39" xfId="2" applyNumberFormat="1" applyFont="1" applyFill="1" applyBorder="1" applyAlignment="1">
      <alignment horizontal="center"/>
    </xf>
    <xf numFmtId="1" fontId="11" fillId="9" borderId="40" xfId="2" applyNumberFormat="1" applyFont="1" applyFill="1" applyBorder="1" applyAlignment="1">
      <alignment horizontal="center"/>
    </xf>
    <xf numFmtId="0" fontId="12" fillId="8" borderId="32" xfId="2" applyFont="1" applyFill="1" applyBorder="1" applyAlignment="1">
      <alignment horizontal="center"/>
    </xf>
    <xf numFmtId="0" fontId="12" fillId="8" borderId="32" xfId="2" applyFont="1" applyFill="1" applyBorder="1" applyAlignment="1">
      <alignment horizontal="center" vertical="center"/>
    </xf>
    <xf numFmtId="0" fontId="12" fillId="8" borderId="33" xfId="2" applyFont="1" applyFill="1" applyBorder="1" applyAlignment="1">
      <alignment horizontal="center"/>
    </xf>
    <xf numFmtId="0" fontId="12" fillId="8" borderId="33" xfId="2" applyFont="1" applyFill="1" applyBorder="1" applyAlignment="1">
      <alignment horizontal="center" vertical="center"/>
    </xf>
    <xf numFmtId="1" fontId="17" fillId="8" borderId="32" xfId="2" applyNumberFormat="1" applyFont="1" applyFill="1" applyBorder="1" applyAlignment="1">
      <alignment horizontal="center"/>
    </xf>
    <xf numFmtId="1" fontId="17" fillId="8" borderId="32" xfId="2" applyNumberFormat="1" applyFont="1" applyFill="1" applyBorder="1" applyAlignment="1">
      <alignment horizontal="center" vertical="center"/>
    </xf>
    <xf numFmtId="1" fontId="12" fillId="8" borderId="32" xfId="2" applyNumberFormat="1" applyFont="1" applyFill="1" applyBorder="1" applyAlignment="1">
      <alignment horizontal="center" vertical="center"/>
    </xf>
    <xf numFmtId="1" fontId="12" fillId="8" borderId="33" xfId="2" applyNumberFormat="1" applyFont="1" applyFill="1" applyBorder="1" applyAlignment="1">
      <alignment horizontal="center" vertical="center"/>
    </xf>
    <xf numFmtId="1" fontId="12" fillId="0" borderId="33" xfId="2" applyNumberFormat="1" applyFont="1" applyFill="1" applyBorder="1" applyAlignment="1">
      <alignment horizontal="center" vertical="center"/>
    </xf>
    <xf numFmtId="1" fontId="12" fillId="0" borderId="32" xfId="2" applyNumberFormat="1" applyFont="1" applyFill="1" applyBorder="1" applyAlignment="1">
      <alignment horizontal="center" vertical="center"/>
    </xf>
    <xf numFmtId="0" fontId="12" fillId="8" borderId="42" xfId="2" applyFont="1" applyFill="1" applyBorder="1" applyAlignment="1">
      <alignment horizontal="center"/>
    </xf>
    <xf numFmtId="1" fontId="22" fillId="0" borderId="43" xfId="2" applyNumberFormat="1" applyFont="1" applyBorder="1" applyAlignment="1">
      <alignment horizontal="center"/>
    </xf>
    <xf numFmtId="1" fontId="22" fillId="0" borderId="44" xfId="2" applyNumberFormat="1" applyFont="1" applyBorder="1" applyAlignment="1">
      <alignment horizontal="center"/>
    </xf>
    <xf numFmtId="1" fontId="13" fillId="9" borderId="1" xfId="2" applyNumberFormat="1" applyFont="1" applyFill="1" applyBorder="1" applyAlignment="1">
      <alignment horizontal="center"/>
    </xf>
    <xf numFmtId="1" fontId="16" fillId="0" borderId="1" xfId="2" applyNumberFormat="1" applyFont="1" applyFill="1" applyBorder="1" applyAlignment="1">
      <alignment horizontal="center"/>
    </xf>
    <xf numFmtId="1" fontId="22" fillId="0" borderId="21" xfId="2" applyNumberFormat="1" applyFont="1" applyBorder="1" applyAlignment="1">
      <alignment horizontal="center"/>
    </xf>
    <xf numFmtId="0" fontId="3" fillId="3" borderId="1" xfId="2" applyFont="1" applyFill="1" applyBorder="1" applyAlignment="1">
      <alignment horizontal="center"/>
    </xf>
    <xf numFmtId="0" fontId="3" fillId="5" borderId="1" xfId="2" applyFont="1" applyFill="1" applyBorder="1" applyAlignment="1">
      <alignment horizontal="center"/>
    </xf>
    <xf numFmtId="0" fontId="26" fillId="7" borderId="0" xfId="0" applyFont="1" applyFill="1" applyBorder="1" applyAlignment="1">
      <alignment vertical="center"/>
    </xf>
    <xf numFmtId="0" fontId="30" fillId="0" borderId="2" xfId="0" applyFont="1" applyBorder="1" applyAlignment="1">
      <alignment vertical="center"/>
    </xf>
    <xf numFmtId="0" fontId="30" fillId="0" borderId="1" xfId="0" applyFont="1" applyBorder="1" applyAlignment="1">
      <alignment vertical="center"/>
    </xf>
    <xf numFmtId="0" fontId="30" fillId="0" borderId="1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11" fillId="9" borderId="3" xfId="2" applyFont="1" applyFill="1" applyBorder="1" applyAlignment="1">
      <alignment horizontal="center"/>
    </xf>
    <xf numFmtId="1" fontId="11" fillId="9" borderId="3" xfId="2" applyNumberFormat="1" applyFont="1" applyFill="1" applyBorder="1" applyAlignment="1">
      <alignment horizontal="center"/>
    </xf>
    <xf numFmtId="0" fontId="33" fillId="13" borderId="29" xfId="7" applyFont="1" applyFill="1" applyBorder="1" applyAlignment="1">
      <alignment horizontal="left" vertical="center"/>
    </xf>
    <xf numFmtId="0" fontId="33" fillId="13" borderId="1" xfId="7" applyFont="1" applyFill="1" applyBorder="1" applyAlignment="1">
      <alignment horizontal="left" vertical="center"/>
    </xf>
    <xf numFmtId="0" fontId="34" fillId="8" borderId="1" xfId="0" applyFont="1" applyFill="1" applyBorder="1" applyAlignment="1">
      <alignment horizontal="left" vertical="center"/>
    </xf>
    <xf numFmtId="0" fontId="33" fillId="8" borderId="1" xfId="7" applyFont="1" applyFill="1" applyBorder="1" applyAlignment="1">
      <alignment horizontal="left" vertical="center"/>
    </xf>
    <xf numFmtId="0" fontId="33" fillId="13" borderId="27" xfId="7" applyFont="1" applyFill="1" applyBorder="1" applyAlignment="1">
      <alignment horizontal="left" vertical="center"/>
    </xf>
    <xf numFmtId="0" fontId="12" fillId="0" borderId="3" xfId="2" applyFont="1" applyFill="1" applyBorder="1" applyAlignment="1">
      <alignment horizontal="center"/>
    </xf>
    <xf numFmtId="0" fontId="12" fillId="8" borderId="3" xfId="2" applyFont="1" applyFill="1" applyBorder="1" applyAlignment="1">
      <alignment horizontal="center"/>
    </xf>
    <xf numFmtId="1" fontId="12" fillId="8" borderId="3" xfId="2" applyNumberFormat="1" applyFont="1" applyFill="1" applyBorder="1" applyAlignment="1">
      <alignment horizontal="center"/>
    </xf>
    <xf numFmtId="0" fontId="12" fillId="8" borderId="3" xfId="1" applyFont="1" applyFill="1" applyBorder="1" applyAlignment="1">
      <alignment horizontal="center"/>
    </xf>
    <xf numFmtId="1" fontId="12" fillId="0" borderId="3" xfId="2" applyNumberFormat="1" applyFont="1" applyFill="1" applyBorder="1" applyAlignment="1">
      <alignment horizontal="center"/>
    </xf>
    <xf numFmtId="0" fontId="20" fillId="0" borderId="23" xfId="2" applyFont="1" applyBorder="1" applyAlignment="1">
      <alignment horizontal="center" vertical="center"/>
    </xf>
    <xf numFmtId="0" fontId="6" fillId="0" borderId="24" xfId="2" applyFont="1" applyBorder="1" applyAlignment="1">
      <alignment horizontal="center"/>
    </xf>
    <xf numFmtId="0" fontId="16" fillId="11" borderId="24" xfId="2" applyFont="1" applyFill="1" applyBorder="1" applyAlignment="1">
      <alignment horizontal="center"/>
    </xf>
    <xf numFmtId="0" fontId="16" fillId="0" borderId="24" xfId="2" applyFont="1" applyFill="1" applyBorder="1" applyAlignment="1">
      <alignment horizontal="center"/>
    </xf>
    <xf numFmtId="0" fontId="16" fillId="11" borderId="25" xfId="2" applyFont="1" applyFill="1" applyBorder="1" applyAlignment="1">
      <alignment horizontal="center"/>
    </xf>
    <xf numFmtId="0" fontId="12" fillId="8" borderId="26" xfId="2" applyFont="1" applyFill="1" applyBorder="1" applyAlignment="1">
      <alignment horizontal="center"/>
    </xf>
    <xf numFmtId="0" fontId="12" fillId="8" borderId="27" xfId="2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0" fillId="9" borderId="47" xfId="0" applyFill="1" applyBorder="1"/>
    <xf numFmtId="1" fontId="12" fillId="0" borderId="27" xfId="2" applyNumberFormat="1" applyFont="1" applyFill="1" applyBorder="1" applyAlignment="1">
      <alignment horizontal="center" vertical="center"/>
    </xf>
    <xf numFmtId="0" fontId="19" fillId="0" borderId="47" xfId="0" applyFont="1" applyBorder="1" applyAlignment="1">
      <alignment horizontal="center"/>
    </xf>
    <xf numFmtId="0" fontId="19" fillId="0" borderId="51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29" fillId="0" borderId="1" xfId="7" applyFont="1" applyBorder="1" applyAlignment="1">
      <alignment horizontal="left" vertical="center"/>
    </xf>
    <xf numFmtId="0" fontId="12" fillId="14" borderId="1" xfId="2" applyFont="1" applyFill="1" applyBorder="1" applyAlignment="1">
      <alignment horizontal="center" vertical="center"/>
    </xf>
    <xf numFmtId="1" fontId="12" fillId="14" borderId="1" xfId="2" applyNumberFormat="1" applyFont="1" applyFill="1" applyBorder="1" applyAlignment="1">
      <alignment horizontal="center" vertical="center"/>
    </xf>
    <xf numFmtId="0" fontId="33" fillId="0" borderId="1" xfId="7" applyFont="1" applyBorder="1"/>
    <xf numFmtId="0" fontId="11" fillId="9" borderId="36" xfId="2" applyFont="1" applyFill="1" applyBorder="1" applyAlignment="1">
      <alignment horizontal="center"/>
    </xf>
    <xf numFmtId="1" fontId="13" fillId="9" borderId="3" xfId="2" applyNumberFormat="1" applyFont="1" applyFill="1" applyBorder="1" applyAlignment="1">
      <alignment horizontal="center"/>
    </xf>
    <xf numFmtId="1" fontId="11" fillId="9" borderId="3" xfId="2" applyNumberFormat="1" applyFont="1" applyFill="1" applyBorder="1" applyAlignment="1">
      <alignment horizontal="center"/>
    </xf>
    <xf numFmtId="1" fontId="11" fillId="9" borderId="4" xfId="2" applyNumberFormat="1" applyFont="1" applyFill="1" applyBorder="1" applyAlignment="1">
      <alignment horizontal="center"/>
    </xf>
    <xf numFmtId="0" fontId="11" fillId="9" borderId="3" xfId="2" applyFont="1" applyFill="1" applyBorder="1" applyAlignment="1">
      <alignment horizontal="center"/>
    </xf>
    <xf numFmtId="0" fontId="11" fillId="9" borderId="4" xfId="2" applyFont="1" applyFill="1" applyBorder="1" applyAlignment="1">
      <alignment horizontal="center"/>
    </xf>
    <xf numFmtId="1" fontId="16" fillId="15" borderId="1" xfId="2" applyNumberFormat="1" applyFont="1" applyFill="1" applyBorder="1" applyAlignment="1">
      <alignment horizontal="center"/>
    </xf>
    <xf numFmtId="1" fontId="12" fillId="14" borderId="32" xfId="2" applyNumberFormat="1" applyFont="1" applyFill="1" applyBorder="1" applyAlignment="1">
      <alignment horizontal="center" vertical="center"/>
    </xf>
    <xf numFmtId="0" fontId="12" fillId="14" borderId="32" xfId="2" applyFont="1" applyFill="1" applyBorder="1" applyAlignment="1">
      <alignment horizontal="center" vertical="center"/>
    </xf>
    <xf numFmtId="0" fontId="12" fillId="14" borderId="33" xfId="2" applyFont="1" applyFill="1" applyBorder="1" applyAlignment="1">
      <alignment horizontal="center" vertical="center"/>
    </xf>
    <xf numFmtId="1" fontId="12" fillId="14" borderId="33" xfId="2" applyNumberFormat="1" applyFont="1" applyFill="1" applyBorder="1" applyAlignment="1">
      <alignment horizontal="center" vertical="center"/>
    </xf>
    <xf numFmtId="0" fontId="12" fillId="14" borderId="33" xfId="2" applyFont="1" applyFill="1" applyBorder="1" applyAlignment="1">
      <alignment horizontal="center"/>
    </xf>
    <xf numFmtId="0" fontId="11" fillId="9" borderId="3" xfId="2" applyFont="1" applyFill="1" applyBorder="1" applyAlignment="1">
      <alignment horizontal="center"/>
    </xf>
    <xf numFmtId="0" fontId="11" fillId="9" borderId="4" xfId="2" applyFont="1" applyFill="1" applyBorder="1" applyAlignment="1">
      <alignment horizontal="center"/>
    </xf>
    <xf numFmtId="0" fontId="11" fillId="9" borderId="38" xfId="2" applyFont="1" applyFill="1" applyBorder="1" applyAlignment="1">
      <alignment horizontal="center"/>
    </xf>
    <xf numFmtId="0" fontId="11" fillId="9" borderId="39" xfId="2" applyFont="1" applyFill="1" applyBorder="1" applyAlignment="1">
      <alignment horizontal="center"/>
    </xf>
    <xf numFmtId="0" fontId="11" fillId="9" borderId="5" xfId="2" applyFont="1" applyFill="1" applyBorder="1" applyAlignment="1">
      <alignment horizontal="center"/>
    </xf>
    <xf numFmtId="0" fontId="11" fillId="9" borderId="36" xfId="2" applyFont="1" applyFill="1" applyBorder="1" applyAlignment="1">
      <alignment horizontal="center"/>
    </xf>
    <xf numFmtId="164" fontId="6" fillId="4" borderId="45" xfId="2" applyNumberFormat="1" applyFont="1" applyFill="1" applyBorder="1" applyAlignment="1">
      <alignment horizontal="right" vertical="center"/>
    </xf>
    <xf numFmtId="164" fontId="6" fillId="4" borderId="22" xfId="2" applyNumberFormat="1" applyFont="1" applyFill="1" applyBorder="1" applyAlignment="1">
      <alignment horizontal="right" vertical="center"/>
    </xf>
    <xf numFmtId="164" fontId="6" fillId="4" borderId="12" xfId="2" applyNumberFormat="1" applyFont="1" applyFill="1" applyBorder="1" applyAlignment="1">
      <alignment horizontal="right" vertical="center"/>
    </xf>
    <xf numFmtId="164" fontId="6" fillId="4" borderId="12" xfId="2" applyNumberFormat="1" applyFont="1" applyFill="1" applyBorder="1" applyAlignment="1">
      <alignment horizontal="left" vertical="center"/>
    </xf>
    <xf numFmtId="164" fontId="6" fillId="4" borderId="13" xfId="2" applyNumberFormat="1" applyFont="1" applyFill="1" applyBorder="1" applyAlignment="1">
      <alignment horizontal="left" vertical="center"/>
    </xf>
    <xf numFmtId="0" fontId="11" fillId="9" borderId="1" xfId="2" applyFont="1" applyFill="1" applyBorder="1" applyAlignment="1">
      <alignment horizontal="center"/>
    </xf>
    <xf numFmtId="1" fontId="11" fillId="9" borderId="3" xfId="2" applyNumberFormat="1" applyFont="1" applyFill="1" applyBorder="1" applyAlignment="1">
      <alignment horizontal="center"/>
    </xf>
    <xf numFmtId="1" fontId="11" fillId="9" borderId="4" xfId="2" applyNumberFormat="1" applyFont="1" applyFill="1" applyBorder="1" applyAlignment="1">
      <alignment horizontal="center"/>
    </xf>
    <xf numFmtId="0" fontId="11" fillId="9" borderId="0" xfId="2" applyFont="1" applyFill="1" applyBorder="1" applyAlignment="1">
      <alignment horizontal="center"/>
    </xf>
    <xf numFmtId="0" fontId="13" fillId="9" borderId="7" xfId="2" applyFont="1" applyFill="1" applyBorder="1" applyAlignment="1">
      <alignment horizontal="center"/>
    </xf>
    <xf numFmtId="0" fontId="13" fillId="9" borderId="8" xfId="2" applyFont="1" applyFill="1" applyBorder="1" applyAlignment="1">
      <alignment horizontal="center"/>
    </xf>
    <xf numFmtId="0" fontId="5" fillId="0" borderId="6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0" fontId="5" fillId="0" borderId="20" xfId="2" applyFont="1" applyFill="1" applyBorder="1" applyAlignment="1">
      <alignment horizontal="center" vertical="center"/>
    </xf>
    <xf numFmtId="1" fontId="11" fillId="7" borderId="11" xfId="2" applyNumberFormat="1" applyFont="1" applyFill="1" applyBorder="1" applyAlignment="1">
      <alignment horizontal="center"/>
    </xf>
    <xf numFmtId="1" fontId="11" fillId="7" borderId="10" xfId="2" applyNumberFormat="1" applyFont="1" applyFill="1" applyBorder="1" applyAlignment="1">
      <alignment horizontal="center"/>
    </xf>
    <xf numFmtId="0" fontId="13" fillId="9" borderId="11" xfId="2" applyFont="1" applyFill="1" applyBorder="1" applyAlignment="1">
      <alignment horizontal="center"/>
    </xf>
    <xf numFmtId="0" fontId="13" fillId="9" borderId="10" xfId="2" applyFont="1" applyFill="1" applyBorder="1" applyAlignment="1">
      <alignment horizontal="center"/>
    </xf>
    <xf numFmtId="1" fontId="13" fillId="9" borderId="3" xfId="2" applyNumberFormat="1" applyFont="1" applyFill="1" applyBorder="1" applyAlignment="1">
      <alignment horizontal="center"/>
    </xf>
    <xf numFmtId="0" fontId="13" fillId="9" borderId="17" xfId="2" applyNumberFormat="1" applyFont="1" applyFill="1" applyBorder="1" applyAlignment="1">
      <alignment horizontal="center"/>
    </xf>
    <xf numFmtId="0" fontId="5" fillId="0" borderId="5" xfId="2" applyFont="1" applyBorder="1" applyAlignment="1">
      <alignment horizontal="center"/>
    </xf>
    <xf numFmtId="0" fontId="5" fillId="0" borderId="20" xfId="2" applyFont="1" applyBorder="1" applyAlignment="1">
      <alignment horizontal="center"/>
    </xf>
    <xf numFmtId="0" fontId="11" fillId="9" borderId="41" xfId="2" applyFont="1" applyFill="1" applyBorder="1" applyAlignment="1">
      <alignment horizontal="center"/>
    </xf>
    <xf numFmtId="0" fontId="0" fillId="9" borderId="48" xfId="0" applyFill="1" applyBorder="1" applyAlignment="1">
      <alignment horizontal="center"/>
    </xf>
    <xf numFmtId="0" fontId="0" fillId="9" borderId="50" xfId="0" applyFill="1" applyBorder="1" applyAlignment="1">
      <alignment horizontal="center"/>
    </xf>
    <xf numFmtId="0" fontId="0" fillId="9" borderId="49" xfId="0" applyFill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16" fillId="12" borderId="52" xfId="2" applyFont="1" applyFill="1" applyBorder="1" applyAlignment="1">
      <alignment horizontal="center"/>
    </xf>
    <xf numFmtId="0" fontId="16" fillId="12" borderId="9" xfId="2" applyFont="1" applyFill="1" applyBorder="1" applyAlignment="1">
      <alignment horizontal="center"/>
    </xf>
    <xf numFmtId="0" fontId="16" fillId="0" borderId="52" xfId="2" applyFont="1" applyFill="1" applyBorder="1" applyAlignment="1">
      <alignment horizontal="center"/>
    </xf>
    <xf numFmtId="0" fontId="16" fillId="0" borderId="9" xfId="2" applyFont="1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0" fillId="9" borderId="39" xfId="0" applyFill="1" applyBorder="1" applyAlignment="1">
      <alignment horizontal="center"/>
    </xf>
    <xf numFmtId="0" fontId="0" fillId="9" borderId="15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9" borderId="16" xfId="0" applyFill="1" applyBorder="1" applyAlignment="1">
      <alignment horizontal="center"/>
    </xf>
    <xf numFmtId="0" fontId="0" fillId="9" borderId="36" xfId="0" applyFill="1" applyBorder="1" applyAlignment="1">
      <alignment horizontal="center"/>
    </xf>
    <xf numFmtId="0" fontId="0" fillId="9" borderId="20" xfId="0" applyFill="1" applyBorder="1" applyAlignment="1">
      <alignment horizontal="center"/>
    </xf>
    <xf numFmtId="1" fontId="11" fillId="9" borderId="3" xfId="2" applyNumberFormat="1" applyFont="1" applyFill="1" applyBorder="1" applyAlignment="1">
      <alignment horizontal="left"/>
    </xf>
    <xf numFmtId="1" fontId="11" fillId="9" borderId="4" xfId="2" applyNumberFormat="1" applyFont="1" applyFill="1" applyBorder="1" applyAlignment="1">
      <alignment horizontal="left"/>
    </xf>
    <xf numFmtId="1" fontId="11" fillId="9" borderId="17" xfId="2" applyNumberFormat="1" applyFont="1" applyFill="1" applyBorder="1" applyAlignment="1">
      <alignment horizontal="left"/>
    </xf>
    <xf numFmtId="0" fontId="31" fillId="7" borderId="30" xfId="0" applyFont="1" applyFill="1" applyBorder="1" applyAlignment="1">
      <alignment horizontal="center" vertical="center"/>
    </xf>
    <xf numFmtId="0" fontId="31" fillId="7" borderId="31" xfId="0" applyFont="1" applyFill="1" applyBorder="1" applyAlignment="1">
      <alignment horizontal="center" vertical="center"/>
    </xf>
    <xf numFmtId="0" fontId="31" fillId="7" borderId="19" xfId="0" applyFont="1" applyFill="1" applyBorder="1" applyAlignment="1">
      <alignment horizontal="center" vertical="center"/>
    </xf>
    <xf numFmtId="0" fontId="32" fillId="11" borderId="2" xfId="0" applyFont="1" applyFill="1" applyBorder="1" applyAlignment="1">
      <alignment horizontal="center" vertical="center"/>
    </xf>
    <xf numFmtId="0" fontId="32" fillId="11" borderId="1" xfId="0" applyFont="1" applyFill="1" applyBorder="1" applyAlignment="1">
      <alignment horizontal="center" vertical="center"/>
    </xf>
    <xf numFmtId="0" fontId="32" fillId="11" borderId="29" xfId="0" applyFont="1" applyFill="1" applyBorder="1" applyAlignment="1">
      <alignment horizontal="center" vertical="center"/>
    </xf>
  </cellXfs>
  <cellStyles count="8">
    <cellStyle name="Accent2" xfId="1" builtinId="33"/>
    <cellStyle name="Hyperlink" xfId="7" builtinId="8"/>
    <cellStyle name="Normal" xfId="0" builtinId="0"/>
    <cellStyle name="Normal 2" xfId="2"/>
    <cellStyle name="Normal 3" xfId="3"/>
    <cellStyle name="Normal 3 2" xfId="5"/>
    <cellStyle name="Percent 2" xfId="4"/>
    <cellStyle name="Percent 2 2" xfId="6"/>
  </cellStyles>
  <dxfs count="121"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indexed="8"/>
      </font>
      <fill>
        <patternFill>
          <bgColor indexed="43"/>
        </patternFill>
      </fill>
    </dxf>
    <dxf>
      <font>
        <condense val="0"/>
        <extend val="0"/>
        <color indexed="8"/>
      </font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3"/>
        </patternFill>
      </fill>
    </dxf>
    <dxf>
      <font>
        <condense val="0"/>
        <extend val="0"/>
        <color indexed="8"/>
      </font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3"/>
        </patternFill>
      </fill>
    </dxf>
    <dxf>
      <font>
        <condense val="0"/>
        <extend val="0"/>
        <color indexed="8"/>
      </font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3"/>
        </patternFill>
      </fill>
    </dxf>
    <dxf>
      <font>
        <condense val="0"/>
        <extend val="0"/>
        <color indexed="8"/>
      </font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3"/>
        </patternFill>
      </fill>
    </dxf>
    <dxf>
      <font>
        <condense val="0"/>
        <extend val="0"/>
        <color indexed="8"/>
      </font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3"/>
        </patternFill>
      </fill>
    </dxf>
    <dxf>
      <font>
        <condense val="0"/>
        <extend val="0"/>
        <color indexed="8"/>
      </font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3"/>
        </patternFill>
      </fill>
    </dxf>
    <dxf>
      <font>
        <condense val="0"/>
        <extend val="0"/>
        <color indexed="8"/>
      </font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3"/>
        </patternFill>
      </fill>
    </dxf>
    <dxf>
      <font>
        <condense val="0"/>
        <extend val="0"/>
        <color indexed="8"/>
      </font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3"/>
        </patternFill>
      </fill>
    </dxf>
    <dxf>
      <font>
        <condense val="0"/>
        <extend val="0"/>
        <color indexed="8"/>
      </font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3"/>
        </patternFill>
      </fill>
    </dxf>
    <dxf>
      <font>
        <condense val="0"/>
        <extend val="0"/>
        <color indexed="8"/>
      </font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3"/>
        </patternFill>
      </fill>
    </dxf>
    <dxf>
      <font>
        <condense val="0"/>
        <extend val="0"/>
        <color indexed="8"/>
      </font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3"/>
        </patternFill>
      </fill>
    </dxf>
    <dxf>
      <font>
        <condense val="0"/>
        <extend val="0"/>
        <color indexed="8"/>
      </font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3"/>
        </patternFill>
      </fill>
    </dxf>
    <dxf>
      <font>
        <condense val="0"/>
        <extend val="0"/>
        <color indexed="8"/>
      </font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indexed="8"/>
      </font>
      <fill>
        <patternFill>
          <bgColor indexed="43"/>
        </patternFill>
      </fill>
    </dxf>
    <dxf>
      <font>
        <condense val="0"/>
        <extend val="0"/>
        <color indexed="8"/>
      </font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</dxfs>
  <tableStyles count="0" defaultTableStyle="TableStyleMedium9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721</xdr:colOff>
      <xdr:row>9</xdr:row>
      <xdr:rowOff>2164</xdr:rowOff>
    </xdr:from>
    <xdr:to>
      <xdr:col>19</xdr:col>
      <xdr:colOff>9380</xdr:colOff>
      <xdr:row>28</xdr:row>
      <xdr:rowOff>2164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583121" y="1459489"/>
          <a:ext cx="8659" cy="3076575"/>
        </a:xfrm>
        <a:prstGeom prst="line">
          <a:avLst/>
        </a:prstGeom>
        <a:noFill/>
        <a:ln w="38100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329911</xdr:colOff>
      <xdr:row>9</xdr:row>
      <xdr:rowOff>11835</xdr:rowOff>
    </xdr:from>
    <xdr:to>
      <xdr:col>19</xdr:col>
      <xdr:colOff>188767</xdr:colOff>
      <xdr:row>27</xdr:row>
      <xdr:rowOff>145185</xdr:rowOff>
    </xdr:to>
    <xdr:sp macro="" textlink="">
      <xdr:nvSpPr>
        <xdr:cNvPr id="3" name="Rounded Rectangle 2"/>
        <xdr:cNvSpPr/>
      </xdr:nvSpPr>
      <xdr:spPr>
        <a:xfrm>
          <a:off x="11302711" y="1469160"/>
          <a:ext cx="468456" cy="3048000"/>
        </a:xfrm>
        <a:prstGeom prst="roundRect">
          <a:avLst>
            <a:gd name="adj" fmla="val 37037"/>
          </a:avLst>
        </a:prstGeom>
        <a:solidFill>
          <a:schemeClr val="tx1">
            <a:lumMod val="95000"/>
            <a:lumOff val="5000"/>
            <a:alpha val="2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 anchorCtr="0"/>
        <a:lstStyle/>
        <a:p>
          <a:pPr algn="ctr"/>
          <a:r>
            <a:rPr lang="en-US" sz="3600" b="1" baseline="0">
              <a:solidFill>
                <a:srgbClr val="FF0000"/>
              </a:solidFill>
            </a:rPr>
            <a:t>DST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29307</xdr:colOff>
      <xdr:row>2</xdr:row>
      <xdr:rowOff>58616</xdr:rowOff>
    </xdr:from>
    <xdr:to>
      <xdr:col>5</xdr:col>
      <xdr:colOff>380998</xdr:colOff>
      <xdr:row>3</xdr:row>
      <xdr:rowOff>117230</xdr:rowOff>
    </xdr:to>
    <xdr:sp macro="" textlink="">
      <xdr:nvSpPr>
        <xdr:cNvPr id="2" name="TextBox 1"/>
        <xdr:cNvSpPr txBox="1"/>
      </xdr:nvSpPr>
      <xdr:spPr>
        <a:xfrm>
          <a:off x="4652595" y="410308"/>
          <a:ext cx="351691" cy="21980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>
              <a:solidFill>
                <a:srgbClr val="FF0000"/>
              </a:solidFill>
            </a:rPr>
            <a:t>37ond</a:t>
          </a:r>
        </a:p>
      </xdr:txBody>
    </xdr:sp>
    <xdr:clientData/>
  </xdr:twoCellAnchor>
  <xdr:twoCellAnchor>
    <xdr:from>
      <xdr:col>5</xdr:col>
      <xdr:colOff>381000</xdr:colOff>
      <xdr:row>2</xdr:row>
      <xdr:rowOff>60159</xdr:rowOff>
    </xdr:from>
    <xdr:to>
      <xdr:col>5</xdr:col>
      <xdr:colOff>1296865</xdr:colOff>
      <xdr:row>3</xdr:row>
      <xdr:rowOff>115766</xdr:rowOff>
    </xdr:to>
    <xdr:sp macro="" textlink="">
      <xdr:nvSpPr>
        <xdr:cNvPr id="3" name="TextBox 2"/>
        <xdr:cNvSpPr txBox="1"/>
      </xdr:nvSpPr>
      <xdr:spPr>
        <a:xfrm>
          <a:off x="5003132" y="411080"/>
          <a:ext cx="915865" cy="21602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50" b="1">
              <a:solidFill>
                <a:srgbClr val="FF0000"/>
              </a:solidFill>
            </a:rPr>
            <a:t>HOT</a:t>
          </a:r>
          <a:r>
            <a:rPr lang="en-US" sz="1050" b="1" baseline="0">
              <a:solidFill>
                <a:srgbClr val="FF0000"/>
              </a:solidFill>
            </a:rPr>
            <a:t> WEEKS</a:t>
          </a:r>
          <a:endParaRPr lang="en-US" sz="1050" b="1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35167</xdr:colOff>
      <xdr:row>3</xdr:row>
      <xdr:rowOff>159728</xdr:rowOff>
    </xdr:from>
    <xdr:to>
      <xdr:col>5</xdr:col>
      <xdr:colOff>386858</xdr:colOff>
      <xdr:row>5</xdr:row>
      <xdr:rowOff>57151</xdr:rowOff>
    </xdr:to>
    <xdr:sp macro="" textlink="">
      <xdr:nvSpPr>
        <xdr:cNvPr id="4" name="TextBox 3"/>
        <xdr:cNvSpPr txBox="1"/>
      </xdr:nvSpPr>
      <xdr:spPr>
        <a:xfrm>
          <a:off x="4658455" y="672613"/>
          <a:ext cx="351691" cy="219807"/>
        </a:xfrm>
        <a:prstGeom prst="rect">
          <a:avLst/>
        </a:prstGeom>
        <a:solidFill>
          <a:srgbClr val="0070C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>
              <a:solidFill>
                <a:schemeClr val="bg1"/>
              </a:solidFill>
            </a:rPr>
            <a:t>15</a:t>
          </a:r>
        </a:p>
      </xdr:txBody>
    </xdr:sp>
    <xdr:clientData/>
  </xdr:twoCellAnchor>
  <xdr:twoCellAnchor>
    <xdr:from>
      <xdr:col>5</xdr:col>
      <xdr:colOff>386860</xdr:colOff>
      <xdr:row>3</xdr:row>
      <xdr:rowOff>158263</xdr:rowOff>
    </xdr:from>
    <xdr:to>
      <xdr:col>5</xdr:col>
      <xdr:colOff>1302725</xdr:colOff>
      <xdr:row>5</xdr:row>
      <xdr:rowOff>55686</xdr:rowOff>
    </xdr:to>
    <xdr:sp macro="" textlink="">
      <xdr:nvSpPr>
        <xdr:cNvPr id="5" name="TextBox 4"/>
        <xdr:cNvSpPr txBox="1"/>
      </xdr:nvSpPr>
      <xdr:spPr>
        <a:xfrm>
          <a:off x="5010148" y="671148"/>
          <a:ext cx="915865" cy="219807"/>
        </a:xfrm>
        <a:prstGeom prst="rect">
          <a:avLst/>
        </a:prstGeom>
        <a:solidFill>
          <a:srgbClr val="0070C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50" b="1">
              <a:solidFill>
                <a:schemeClr val="bg1"/>
              </a:solidFill>
            </a:rPr>
            <a:t>COLD </a:t>
          </a:r>
          <a:r>
            <a:rPr lang="en-US" sz="1050" b="1" baseline="0">
              <a:solidFill>
                <a:schemeClr val="bg1"/>
              </a:solidFill>
            </a:rPr>
            <a:t>WEEKS</a:t>
          </a:r>
          <a:endParaRPr lang="en-US" sz="1050" b="1">
            <a:solidFill>
              <a:schemeClr val="bg1"/>
            </a:solidFill>
          </a:endParaRPr>
        </a:p>
      </xdr:txBody>
    </xdr:sp>
    <xdr:clientData/>
  </xdr:twoCellAnchor>
  <xdr:twoCellAnchor>
    <xdr:from>
      <xdr:col>5</xdr:col>
      <xdr:colOff>41027</xdr:colOff>
      <xdr:row>5</xdr:row>
      <xdr:rowOff>92322</xdr:rowOff>
    </xdr:from>
    <xdr:to>
      <xdr:col>5</xdr:col>
      <xdr:colOff>392718</xdr:colOff>
      <xdr:row>6</xdr:row>
      <xdr:rowOff>150936</xdr:rowOff>
    </xdr:to>
    <xdr:sp macro="" textlink="">
      <xdr:nvSpPr>
        <xdr:cNvPr id="6" name="TextBox 5"/>
        <xdr:cNvSpPr txBox="1"/>
      </xdr:nvSpPr>
      <xdr:spPr>
        <a:xfrm>
          <a:off x="4664315" y="927591"/>
          <a:ext cx="351691" cy="21980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/>
            <a:t>52</a:t>
          </a:r>
        </a:p>
      </xdr:txBody>
    </xdr:sp>
    <xdr:clientData/>
  </xdr:twoCellAnchor>
  <xdr:twoCellAnchor>
    <xdr:from>
      <xdr:col>5</xdr:col>
      <xdr:colOff>392720</xdr:colOff>
      <xdr:row>5</xdr:row>
      <xdr:rowOff>90237</xdr:rowOff>
    </xdr:from>
    <xdr:to>
      <xdr:col>5</xdr:col>
      <xdr:colOff>1308585</xdr:colOff>
      <xdr:row>6</xdr:row>
      <xdr:rowOff>151785</xdr:rowOff>
    </xdr:to>
    <xdr:sp macro="" textlink="">
      <xdr:nvSpPr>
        <xdr:cNvPr id="7" name="TextBox 6"/>
        <xdr:cNvSpPr txBox="1"/>
      </xdr:nvSpPr>
      <xdr:spPr>
        <a:xfrm>
          <a:off x="5014852" y="922421"/>
          <a:ext cx="915865" cy="22196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50" b="1"/>
            <a:t>FY21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romeo.rojo@usmc.mil" TargetMode="External"/><Relationship Id="rId13" Type="http://schemas.openxmlformats.org/officeDocument/2006/relationships/hyperlink" Target="mailto:marc.vanhout@usmc.mil" TargetMode="External"/><Relationship Id="rId18" Type="http://schemas.openxmlformats.org/officeDocument/2006/relationships/printerSettings" Target="../printerSettings/printerSettings6.bin"/><Relationship Id="rId3" Type="http://schemas.openxmlformats.org/officeDocument/2006/relationships/hyperlink" Target="mailto:iimigs3t@usmc.mil" TargetMode="External"/><Relationship Id="rId7" Type="http://schemas.openxmlformats.org/officeDocument/2006/relationships/hyperlink" Target="mailto:chase.reed@usmc.mil" TargetMode="External"/><Relationship Id="rId12" Type="http://schemas.openxmlformats.org/officeDocument/2006/relationships/hyperlink" Target="mailto:iimigs3t@usmc.mil" TargetMode="External"/><Relationship Id="rId17" Type="http://schemas.openxmlformats.org/officeDocument/2006/relationships/hyperlink" Target="mailto:marco.ibarra@usmc.mil" TargetMode="External"/><Relationship Id="rId2" Type="http://schemas.openxmlformats.org/officeDocument/2006/relationships/hyperlink" Target="mailto:zachery.martynuik@usmc.mil" TargetMode="External"/><Relationship Id="rId16" Type="http://schemas.openxmlformats.org/officeDocument/2006/relationships/hyperlink" Target="mailto:vic.benavideslemus@usmc.mil" TargetMode="External"/><Relationship Id="rId1" Type="http://schemas.openxmlformats.org/officeDocument/2006/relationships/hyperlink" Target="mailto:zachary.kirkendoll@usmc.mil" TargetMode="External"/><Relationship Id="rId6" Type="http://schemas.openxmlformats.org/officeDocument/2006/relationships/hyperlink" Target="mailto:dwayne.adams@usmc.mil" TargetMode="External"/><Relationship Id="rId11" Type="http://schemas.openxmlformats.org/officeDocument/2006/relationships/hyperlink" Target="mailto:steven.griffey@usmc.mil" TargetMode="External"/><Relationship Id="rId5" Type="http://schemas.openxmlformats.org/officeDocument/2006/relationships/hyperlink" Target="mailto:dylan.paylor@usmc.mil" TargetMode="External"/><Relationship Id="rId15" Type="http://schemas.openxmlformats.org/officeDocument/2006/relationships/hyperlink" Target="mailto:ladetra.cole@usmc.mil" TargetMode="External"/><Relationship Id="rId10" Type="http://schemas.openxmlformats.org/officeDocument/2006/relationships/hyperlink" Target="mailto:jason.emerich@usmc.mil" TargetMode="External"/><Relationship Id="rId4" Type="http://schemas.openxmlformats.org/officeDocument/2006/relationships/hyperlink" Target="mailto:joseph.tuffie@usmc.mil" TargetMode="External"/><Relationship Id="rId9" Type="http://schemas.openxmlformats.org/officeDocument/2006/relationships/hyperlink" Target="mailto:brian.k.long1@usmc.mil" TargetMode="External"/><Relationship Id="rId14" Type="http://schemas.openxmlformats.org/officeDocument/2006/relationships/hyperlink" Target="mailto:brian.holliday@usmc.m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showGridLines="0" tabSelected="1" topLeftCell="A16" zoomScale="115" zoomScaleNormal="115" workbookViewId="0">
      <selection activeCell="O35" sqref="O35"/>
    </sheetView>
  </sheetViews>
  <sheetFormatPr defaultColWidth="9.140625" defaultRowHeight="12.75" x14ac:dyDescent="0.2"/>
  <cols>
    <col min="1" max="1" width="6.7109375" style="4" bestFit="1" customWidth="1"/>
    <col min="2" max="2" width="19.85546875" style="3" bestFit="1" customWidth="1"/>
    <col min="3" max="3" width="10.5703125" style="3" customWidth="1"/>
    <col min="4" max="4" width="11.42578125" style="1" customWidth="1"/>
    <col min="5" max="5" width="10.5703125" style="13" customWidth="1"/>
    <col min="6" max="6" width="10.5703125" style="1" customWidth="1"/>
    <col min="7" max="7" width="10.85546875" style="1" customWidth="1"/>
    <col min="8" max="8" width="11.5703125" style="1" customWidth="1"/>
    <col min="9" max="9" width="11.85546875" style="4" customWidth="1"/>
    <col min="10" max="10" width="10.85546875" style="1" customWidth="1"/>
    <col min="11" max="11" width="12" style="1" customWidth="1"/>
    <col min="12" max="12" width="10.140625" style="1" customWidth="1"/>
    <col min="13" max="13" width="11" style="1" customWidth="1"/>
    <col min="14" max="14" width="9.85546875" style="1" bestFit="1" customWidth="1"/>
    <col min="15" max="15" width="8.140625" style="1" customWidth="1"/>
    <col min="16" max="16" width="8.28515625" style="1" customWidth="1"/>
    <col min="17" max="17" width="9" style="1" customWidth="1"/>
    <col min="18" max="18" width="7.140625" style="1" customWidth="1"/>
    <col min="19" max="19" width="7.85546875" style="1" customWidth="1"/>
    <col min="20" max="20" width="28.7109375" style="1" bestFit="1" customWidth="1"/>
    <col min="21" max="16384" width="9.140625" style="1"/>
  </cols>
  <sheetData>
    <row r="1" spans="1:20" ht="15" x14ac:dyDescent="0.25">
      <c r="A1" s="200" t="s">
        <v>167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9" t="s">
        <v>15</v>
      </c>
      <c r="R1" s="202" t="s">
        <v>69</v>
      </c>
      <c r="S1" s="203"/>
      <c r="T1" s="14">
        <f ca="1">NOW()</f>
        <v>44267.510481597223</v>
      </c>
    </row>
    <row r="2" spans="1:20" ht="13.5" thickBot="1" x14ac:dyDescent="0.25">
      <c r="A2" s="206" t="s">
        <v>85</v>
      </c>
      <c r="B2" s="207"/>
      <c r="C2" s="7">
        <v>2378</v>
      </c>
      <c r="D2" s="7">
        <v>1570</v>
      </c>
      <c r="E2" s="7">
        <v>11785</v>
      </c>
      <c r="F2" s="7">
        <v>6373</v>
      </c>
      <c r="G2" s="7">
        <v>1298</v>
      </c>
      <c r="H2" s="7">
        <v>280</v>
      </c>
      <c r="I2" s="7">
        <v>100</v>
      </c>
      <c r="J2" s="7">
        <v>688</v>
      </c>
      <c r="K2" s="7">
        <v>398</v>
      </c>
      <c r="L2" s="7">
        <v>720</v>
      </c>
      <c r="M2" s="7">
        <v>1354</v>
      </c>
      <c r="N2" s="7">
        <v>567</v>
      </c>
      <c r="O2" s="7">
        <v>366</v>
      </c>
      <c r="P2" s="7">
        <v>768</v>
      </c>
      <c r="Q2" s="10">
        <f>SUM(C2:P2)</f>
        <v>28645</v>
      </c>
      <c r="R2" s="204"/>
      <c r="S2" s="205"/>
      <c r="T2" s="15" t="s">
        <v>19</v>
      </c>
    </row>
    <row r="3" spans="1:20" ht="15.75" x14ac:dyDescent="0.25">
      <c r="A3" s="208" t="s">
        <v>102</v>
      </c>
      <c r="B3" s="209"/>
      <c r="C3" s="8">
        <v>2400</v>
      </c>
      <c r="D3" s="8">
        <v>1600</v>
      </c>
      <c r="E3" s="8">
        <v>12000</v>
      </c>
      <c r="F3" s="8">
        <v>6400</v>
      </c>
      <c r="G3" s="8">
        <v>1300</v>
      </c>
      <c r="H3" s="8">
        <v>300</v>
      </c>
      <c r="I3" s="8">
        <v>100</v>
      </c>
      <c r="J3" s="8">
        <v>700</v>
      </c>
      <c r="K3" s="8">
        <v>400</v>
      </c>
      <c r="L3" s="8">
        <v>800</v>
      </c>
      <c r="M3" s="8">
        <v>1400</v>
      </c>
      <c r="N3" s="8">
        <v>600</v>
      </c>
      <c r="O3" s="8">
        <v>400</v>
      </c>
      <c r="P3" s="8">
        <v>800</v>
      </c>
      <c r="Q3" s="8">
        <v>29200</v>
      </c>
      <c r="R3" s="210">
        <f>T3-Q3</f>
        <v>950</v>
      </c>
      <c r="S3" s="211"/>
      <c r="T3" s="16">
        <f>S57</f>
        <v>30150</v>
      </c>
    </row>
    <row r="4" spans="1:20" ht="13.5" thickBot="1" x14ac:dyDescent="0.25">
      <c r="A4" s="39" t="s">
        <v>0</v>
      </c>
      <c r="B4" s="5" t="s">
        <v>1</v>
      </c>
      <c r="C4" s="26" t="s">
        <v>2</v>
      </c>
      <c r="D4" s="22" t="s">
        <v>3</v>
      </c>
      <c r="E4" s="44" t="s">
        <v>4</v>
      </c>
      <c r="F4" s="22" t="s">
        <v>5</v>
      </c>
      <c r="G4" s="26" t="s">
        <v>6</v>
      </c>
      <c r="H4" s="22" t="s">
        <v>7</v>
      </c>
      <c r="I4" s="26" t="s">
        <v>8</v>
      </c>
      <c r="J4" s="22" t="s">
        <v>9</v>
      </c>
      <c r="K4" s="26" t="s">
        <v>10</v>
      </c>
      <c r="L4" s="22" t="s">
        <v>11</v>
      </c>
      <c r="M4" s="26" t="s">
        <v>12</v>
      </c>
      <c r="N4" s="22" t="s">
        <v>13</v>
      </c>
      <c r="O4" s="26" t="s">
        <v>14</v>
      </c>
      <c r="P4" s="22" t="s">
        <v>68</v>
      </c>
      <c r="Q4" s="2" t="s">
        <v>15</v>
      </c>
      <c r="R4" s="212" t="s">
        <v>16</v>
      </c>
      <c r="S4" s="213"/>
      <c r="T4" s="17" t="s">
        <v>17</v>
      </c>
    </row>
    <row r="5" spans="1:20" x14ac:dyDescent="0.2">
      <c r="A5" s="79" t="s">
        <v>71</v>
      </c>
      <c r="B5" s="6" t="s">
        <v>112</v>
      </c>
      <c r="C5" s="6">
        <v>0</v>
      </c>
      <c r="D5" s="63">
        <v>36</v>
      </c>
      <c r="E5" s="63">
        <v>240</v>
      </c>
      <c r="F5" s="63">
        <v>264</v>
      </c>
      <c r="G5" s="63">
        <v>35</v>
      </c>
      <c r="H5" s="63">
        <v>0</v>
      </c>
      <c r="I5" s="63">
        <v>4</v>
      </c>
      <c r="J5" s="63">
        <v>15</v>
      </c>
      <c r="K5" s="108">
        <v>10</v>
      </c>
      <c r="L5" s="63">
        <v>20</v>
      </c>
      <c r="M5" s="63">
        <v>40</v>
      </c>
      <c r="N5" s="63">
        <v>20</v>
      </c>
      <c r="O5" s="63">
        <v>0</v>
      </c>
      <c r="P5" s="63">
        <v>0</v>
      </c>
      <c r="Q5" s="11">
        <f>SUM(C5:P5)</f>
        <v>684</v>
      </c>
      <c r="R5" s="11">
        <f>S5-Q5</f>
        <v>216</v>
      </c>
      <c r="S5" s="11">
        <v>900</v>
      </c>
      <c r="T5" s="27"/>
    </row>
    <row r="6" spans="1:20" x14ac:dyDescent="0.2">
      <c r="A6" s="59" t="s">
        <v>72</v>
      </c>
      <c r="B6" s="40" t="s">
        <v>113</v>
      </c>
      <c r="C6" s="107">
        <v>120</v>
      </c>
      <c r="D6" s="108">
        <v>36</v>
      </c>
      <c r="E6" s="108">
        <v>185</v>
      </c>
      <c r="F6" s="108">
        <v>238</v>
      </c>
      <c r="G6" s="108">
        <v>35</v>
      </c>
      <c r="H6" s="108">
        <v>25</v>
      </c>
      <c r="I6" s="63">
        <v>0</v>
      </c>
      <c r="J6" s="108">
        <v>15</v>
      </c>
      <c r="K6" s="108">
        <v>10</v>
      </c>
      <c r="L6" s="108">
        <v>20</v>
      </c>
      <c r="M6" s="108">
        <v>40</v>
      </c>
      <c r="N6" s="63">
        <v>20</v>
      </c>
      <c r="O6" s="108">
        <v>0</v>
      </c>
      <c r="P6" s="108">
        <v>0</v>
      </c>
      <c r="Q6" s="11">
        <f>SUM(C6:P6)</f>
        <v>744</v>
      </c>
      <c r="R6" s="11">
        <f>S6-Q6</f>
        <v>156</v>
      </c>
      <c r="S6" s="11">
        <v>900</v>
      </c>
      <c r="T6" s="52"/>
    </row>
    <row r="7" spans="1:20" x14ac:dyDescent="0.2">
      <c r="A7" s="60" t="s">
        <v>73</v>
      </c>
      <c r="B7" s="30" t="s">
        <v>115</v>
      </c>
      <c r="C7" s="199" t="s">
        <v>105</v>
      </c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03"/>
      <c r="R7" s="103"/>
      <c r="S7" s="113"/>
      <c r="T7" s="56"/>
    </row>
    <row r="8" spans="1:20" x14ac:dyDescent="0.2">
      <c r="A8" s="59" t="s">
        <v>74</v>
      </c>
      <c r="B8" s="40" t="s">
        <v>114</v>
      </c>
      <c r="C8" s="6">
        <v>120</v>
      </c>
      <c r="D8" s="63">
        <v>41</v>
      </c>
      <c r="E8" s="63">
        <v>160</v>
      </c>
      <c r="F8" s="63">
        <v>233</v>
      </c>
      <c r="G8" s="63">
        <v>35</v>
      </c>
      <c r="H8" s="63">
        <v>0</v>
      </c>
      <c r="I8" s="63">
        <v>6</v>
      </c>
      <c r="J8" s="63">
        <v>15</v>
      </c>
      <c r="K8" s="108">
        <v>10</v>
      </c>
      <c r="L8" s="63">
        <v>20</v>
      </c>
      <c r="M8" s="63">
        <v>40</v>
      </c>
      <c r="N8" s="63">
        <v>20</v>
      </c>
      <c r="O8" s="63">
        <v>0</v>
      </c>
      <c r="P8" s="70">
        <v>0</v>
      </c>
      <c r="Q8" s="41">
        <f>SUM(C8:P8)</f>
        <v>700</v>
      </c>
      <c r="R8" s="41">
        <f>S8-Q8</f>
        <v>200</v>
      </c>
      <c r="S8" s="11">
        <v>900</v>
      </c>
      <c r="T8" s="42"/>
    </row>
    <row r="9" spans="1:20" x14ac:dyDescent="0.2">
      <c r="A9" s="59" t="s">
        <v>75</v>
      </c>
      <c r="B9" s="40" t="s">
        <v>116</v>
      </c>
      <c r="C9" s="6">
        <v>0</v>
      </c>
      <c r="D9" s="63">
        <v>45</v>
      </c>
      <c r="E9" s="63">
        <v>130</v>
      </c>
      <c r="F9" s="63">
        <v>164</v>
      </c>
      <c r="G9" s="63">
        <v>35</v>
      </c>
      <c r="H9" s="63">
        <v>0</v>
      </c>
      <c r="I9" s="63">
        <v>0</v>
      </c>
      <c r="J9" s="63">
        <v>15</v>
      </c>
      <c r="K9" s="108">
        <v>10</v>
      </c>
      <c r="L9" s="63">
        <v>20</v>
      </c>
      <c r="M9" s="63">
        <v>40</v>
      </c>
      <c r="N9" s="63">
        <v>20</v>
      </c>
      <c r="O9" s="63">
        <v>30</v>
      </c>
      <c r="P9" s="63">
        <v>0</v>
      </c>
      <c r="Q9" s="41">
        <f>SUM(C9:P9)</f>
        <v>509</v>
      </c>
      <c r="R9" s="41">
        <f>S9-Q9</f>
        <v>391</v>
      </c>
      <c r="S9" s="11">
        <v>900</v>
      </c>
      <c r="T9" s="43"/>
    </row>
    <row r="10" spans="1:20" x14ac:dyDescent="0.2">
      <c r="A10" s="59" t="s">
        <v>76</v>
      </c>
      <c r="B10" s="40" t="s">
        <v>117</v>
      </c>
      <c r="C10" s="6">
        <v>90</v>
      </c>
      <c r="D10" s="63">
        <v>41</v>
      </c>
      <c r="E10" s="63">
        <v>295</v>
      </c>
      <c r="F10" s="63">
        <v>184</v>
      </c>
      <c r="G10" s="63">
        <v>35</v>
      </c>
      <c r="H10" s="63">
        <v>25</v>
      </c>
      <c r="I10" s="63">
        <v>4</v>
      </c>
      <c r="J10" s="63">
        <v>15</v>
      </c>
      <c r="K10" s="108">
        <v>10</v>
      </c>
      <c r="L10" s="63">
        <v>20</v>
      </c>
      <c r="M10" s="63">
        <v>31</v>
      </c>
      <c r="N10" s="63">
        <v>17</v>
      </c>
      <c r="O10" s="63">
        <v>0</v>
      </c>
      <c r="P10" s="63">
        <v>0</v>
      </c>
      <c r="Q10" s="41">
        <f>SUM(C10:P10)</f>
        <v>767</v>
      </c>
      <c r="R10" s="41">
        <f>S10-Q10</f>
        <v>-17</v>
      </c>
      <c r="S10" s="11">
        <v>750</v>
      </c>
      <c r="T10" s="25"/>
    </row>
    <row r="11" spans="1:20" x14ac:dyDescent="0.2">
      <c r="A11" s="60" t="s">
        <v>77</v>
      </c>
      <c r="B11" s="175" t="s">
        <v>118</v>
      </c>
      <c r="C11" s="187" t="s">
        <v>106</v>
      </c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14"/>
      <c r="R11" s="114"/>
      <c r="S11" s="115"/>
      <c r="T11" s="56"/>
    </row>
    <row r="12" spans="1:20" x14ac:dyDescent="0.2">
      <c r="A12" s="60" t="s">
        <v>78</v>
      </c>
      <c r="B12" s="175" t="s">
        <v>119</v>
      </c>
      <c r="C12" s="214" t="s">
        <v>70</v>
      </c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03"/>
      <c r="R12" s="103"/>
      <c r="S12" s="113"/>
      <c r="T12" s="56"/>
    </row>
    <row r="13" spans="1:20" x14ac:dyDescent="0.2">
      <c r="A13" s="60" t="s">
        <v>79</v>
      </c>
      <c r="B13" s="175" t="s">
        <v>120</v>
      </c>
      <c r="C13" s="189" t="s">
        <v>107</v>
      </c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09"/>
      <c r="R13" s="109"/>
      <c r="S13" s="112"/>
      <c r="T13" s="56"/>
    </row>
    <row r="14" spans="1:20" x14ac:dyDescent="0.2">
      <c r="A14" s="59" t="s">
        <v>20</v>
      </c>
      <c r="B14" s="40" t="s">
        <v>121</v>
      </c>
      <c r="C14" s="6">
        <v>90</v>
      </c>
      <c r="D14" s="63">
        <v>31</v>
      </c>
      <c r="E14" s="63">
        <v>295</v>
      </c>
      <c r="F14" s="63">
        <v>103</v>
      </c>
      <c r="G14" s="63">
        <v>35</v>
      </c>
      <c r="H14" s="63">
        <v>0</v>
      </c>
      <c r="I14" s="63">
        <v>0</v>
      </c>
      <c r="J14" s="63">
        <v>15</v>
      </c>
      <c r="K14" s="108">
        <v>10</v>
      </c>
      <c r="L14" s="63">
        <v>20</v>
      </c>
      <c r="M14" s="63">
        <v>40</v>
      </c>
      <c r="N14" s="63">
        <v>17</v>
      </c>
      <c r="O14" s="63">
        <v>30</v>
      </c>
      <c r="P14" s="70">
        <v>0</v>
      </c>
      <c r="Q14" s="11">
        <f>SUM(C14:P14)</f>
        <v>686</v>
      </c>
      <c r="R14" s="41">
        <f>S14-Q14</f>
        <v>64</v>
      </c>
      <c r="S14" s="11">
        <v>750</v>
      </c>
      <c r="T14" s="25"/>
    </row>
    <row r="15" spans="1:20" x14ac:dyDescent="0.2">
      <c r="A15" s="59" t="s">
        <v>21</v>
      </c>
      <c r="B15" s="40" t="s">
        <v>122</v>
      </c>
      <c r="C15" s="40">
        <v>0</v>
      </c>
      <c r="D15" s="70">
        <v>36</v>
      </c>
      <c r="E15" s="70">
        <v>485</v>
      </c>
      <c r="F15" s="70">
        <v>114</v>
      </c>
      <c r="G15" s="63">
        <v>35</v>
      </c>
      <c r="H15" s="70">
        <v>25</v>
      </c>
      <c r="I15" s="70">
        <v>6</v>
      </c>
      <c r="J15" s="63">
        <v>15</v>
      </c>
      <c r="K15" s="108">
        <v>10</v>
      </c>
      <c r="L15" s="63">
        <v>20</v>
      </c>
      <c r="M15" s="70">
        <v>40</v>
      </c>
      <c r="N15" s="70">
        <v>0</v>
      </c>
      <c r="O15" s="70">
        <v>0</v>
      </c>
      <c r="P15" s="70">
        <v>0</v>
      </c>
      <c r="Q15" s="11">
        <f>SUM(C15:P15)</f>
        <v>786</v>
      </c>
      <c r="R15" s="41">
        <f>S15-Q15</f>
        <v>-36</v>
      </c>
      <c r="S15" s="11">
        <v>750</v>
      </c>
      <c r="T15" s="25"/>
    </row>
    <row r="16" spans="1:20" x14ac:dyDescent="0.2">
      <c r="A16" s="59" t="s">
        <v>22</v>
      </c>
      <c r="B16" s="40" t="s">
        <v>123</v>
      </c>
      <c r="C16" s="107">
        <v>60</v>
      </c>
      <c r="D16" s="108">
        <v>31</v>
      </c>
      <c r="E16" s="108">
        <v>380</v>
      </c>
      <c r="F16" s="108">
        <v>84</v>
      </c>
      <c r="G16" s="108">
        <v>35</v>
      </c>
      <c r="H16" s="108">
        <v>0</v>
      </c>
      <c r="I16" s="108">
        <v>0</v>
      </c>
      <c r="J16" s="108">
        <v>15</v>
      </c>
      <c r="K16" s="108">
        <v>10</v>
      </c>
      <c r="L16" s="108">
        <v>20</v>
      </c>
      <c r="M16" s="108">
        <v>40</v>
      </c>
      <c r="N16" s="108">
        <v>0</v>
      </c>
      <c r="O16" s="108">
        <v>30</v>
      </c>
      <c r="P16" s="108">
        <v>0</v>
      </c>
      <c r="Q16" s="106">
        <f>SUM(C16:P16)</f>
        <v>705</v>
      </c>
      <c r="R16" s="101">
        <f>S16-Q16</f>
        <v>45</v>
      </c>
      <c r="S16" s="106">
        <v>750</v>
      </c>
      <c r="T16" s="24"/>
    </row>
    <row r="17" spans="1:20" x14ac:dyDescent="0.2">
      <c r="A17" s="60" t="s">
        <v>23</v>
      </c>
      <c r="B17" s="175" t="s">
        <v>124</v>
      </c>
      <c r="C17" s="187" t="s">
        <v>108</v>
      </c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14"/>
      <c r="R17" s="114"/>
      <c r="S17" s="115"/>
      <c r="T17" s="56"/>
    </row>
    <row r="18" spans="1:20" x14ac:dyDescent="0.2">
      <c r="A18" s="60" t="s">
        <v>24</v>
      </c>
      <c r="B18" s="175" t="s">
        <v>125</v>
      </c>
      <c r="C18" s="189" t="s">
        <v>103</v>
      </c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73"/>
      <c r="R18" s="109"/>
      <c r="S18" s="112"/>
      <c r="T18" s="57"/>
    </row>
    <row r="19" spans="1:20" x14ac:dyDescent="0.2">
      <c r="A19" s="59" t="s">
        <v>25</v>
      </c>
      <c r="B19" s="40" t="s">
        <v>126</v>
      </c>
      <c r="C19" s="110">
        <v>90</v>
      </c>
      <c r="D19" s="111">
        <v>16</v>
      </c>
      <c r="E19" s="111">
        <v>275</v>
      </c>
      <c r="F19" s="111">
        <v>183</v>
      </c>
      <c r="G19" s="111">
        <v>35</v>
      </c>
      <c r="H19" s="111">
        <v>0</v>
      </c>
      <c r="I19" s="111">
        <v>0</v>
      </c>
      <c r="J19" s="111">
        <v>15</v>
      </c>
      <c r="K19" s="108">
        <v>10</v>
      </c>
      <c r="L19" s="111">
        <v>20</v>
      </c>
      <c r="M19" s="111">
        <v>40</v>
      </c>
      <c r="N19" s="63">
        <v>20</v>
      </c>
      <c r="O19" s="111">
        <v>0</v>
      </c>
      <c r="P19" s="111">
        <v>0</v>
      </c>
      <c r="Q19" s="104">
        <f>SUM(C19:P19)</f>
        <v>704</v>
      </c>
      <c r="R19" s="102">
        <f>S19-Q19</f>
        <v>46</v>
      </c>
      <c r="S19" s="104">
        <v>750</v>
      </c>
      <c r="T19" s="25"/>
    </row>
    <row r="20" spans="1:20" x14ac:dyDescent="0.2">
      <c r="A20" s="59" t="s">
        <v>26</v>
      </c>
      <c r="B20" s="40" t="s">
        <v>127</v>
      </c>
      <c r="C20" s="116">
        <v>0</v>
      </c>
      <c r="D20" s="117">
        <v>36</v>
      </c>
      <c r="E20" s="117">
        <v>455</v>
      </c>
      <c r="F20" s="117">
        <v>103</v>
      </c>
      <c r="G20" s="108">
        <v>35</v>
      </c>
      <c r="H20" s="117">
        <v>25</v>
      </c>
      <c r="I20" s="117">
        <v>0</v>
      </c>
      <c r="J20" s="108">
        <v>15</v>
      </c>
      <c r="K20" s="108">
        <v>10</v>
      </c>
      <c r="L20" s="108">
        <v>20</v>
      </c>
      <c r="M20" s="117">
        <v>30</v>
      </c>
      <c r="N20" s="63">
        <v>20</v>
      </c>
      <c r="O20" s="117">
        <v>0</v>
      </c>
      <c r="P20" s="117">
        <v>0</v>
      </c>
      <c r="Q20" s="106">
        <f>SUM(C20:P20)</f>
        <v>749</v>
      </c>
      <c r="R20" s="101">
        <f>S20-Q20</f>
        <v>1</v>
      </c>
      <c r="S20" s="106">
        <v>750</v>
      </c>
      <c r="T20" s="25"/>
    </row>
    <row r="21" spans="1:20" x14ac:dyDescent="0.2">
      <c r="A21" s="60" t="s">
        <v>27</v>
      </c>
      <c r="B21" s="175" t="s">
        <v>128</v>
      </c>
      <c r="C21" s="185" t="s">
        <v>104</v>
      </c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76"/>
      <c r="R21" s="176"/>
      <c r="S21" s="81"/>
      <c r="T21" s="24"/>
    </row>
    <row r="22" spans="1:20" x14ac:dyDescent="0.2">
      <c r="A22" s="59" t="s">
        <v>28</v>
      </c>
      <c r="B22" s="40" t="s">
        <v>129</v>
      </c>
      <c r="C22" s="110">
        <v>120</v>
      </c>
      <c r="D22" s="111">
        <v>31</v>
      </c>
      <c r="E22" s="117">
        <v>245</v>
      </c>
      <c r="F22" s="111">
        <v>133</v>
      </c>
      <c r="G22" s="111">
        <v>35</v>
      </c>
      <c r="H22" s="111">
        <v>0</v>
      </c>
      <c r="I22" s="111">
        <v>4</v>
      </c>
      <c r="J22" s="111">
        <v>15</v>
      </c>
      <c r="K22" s="108">
        <v>10</v>
      </c>
      <c r="L22" s="111">
        <v>20</v>
      </c>
      <c r="M22" s="111">
        <v>40</v>
      </c>
      <c r="N22" s="63">
        <v>20</v>
      </c>
      <c r="O22" s="111">
        <v>30</v>
      </c>
      <c r="P22" s="111">
        <v>0</v>
      </c>
      <c r="Q22" s="104">
        <f>SUM(C22:P22)</f>
        <v>703</v>
      </c>
      <c r="R22" s="102">
        <f>S22-Q22</f>
        <v>47</v>
      </c>
      <c r="S22" s="104">
        <v>750</v>
      </c>
      <c r="T22" s="25"/>
    </row>
    <row r="23" spans="1:20" ht="13.5" customHeight="1" x14ac:dyDescent="0.2">
      <c r="A23" s="59" t="s">
        <v>29</v>
      </c>
      <c r="B23" s="40" t="s">
        <v>130</v>
      </c>
      <c r="C23" s="40">
        <v>0</v>
      </c>
      <c r="D23" s="70">
        <v>21</v>
      </c>
      <c r="E23" s="117">
        <v>150</v>
      </c>
      <c r="F23" s="70">
        <v>302</v>
      </c>
      <c r="G23" s="63">
        <v>35</v>
      </c>
      <c r="H23" s="70">
        <v>0</v>
      </c>
      <c r="I23" s="70">
        <v>0</v>
      </c>
      <c r="J23" s="63">
        <v>15</v>
      </c>
      <c r="K23" s="108">
        <v>10</v>
      </c>
      <c r="L23" s="63">
        <v>20</v>
      </c>
      <c r="M23" s="70">
        <v>40</v>
      </c>
      <c r="N23" s="63">
        <v>20</v>
      </c>
      <c r="O23" s="70">
        <v>0</v>
      </c>
      <c r="P23" s="70">
        <v>0</v>
      </c>
      <c r="Q23" s="11">
        <f>SUM(C23:P23)</f>
        <v>613</v>
      </c>
      <c r="R23" s="41">
        <f>S23-Q23</f>
        <v>137</v>
      </c>
      <c r="S23" s="11">
        <v>750</v>
      </c>
      <c r="T23" s="25"/>
    </row>
    <row r="24" spans="1:20" x14ac:dyDescent="0.2">
      <c r="A24" s="59" t="s">
        <v>30</v>
      </c>
      <c r="B24" s="40" t="s">
        <v>131</v>
      </c>
      <c r="C24" s="116">
        <v>120</v>
      </c>
      <c r="D24" s="117">
        <v>36</v>
      </c>
      <c r="E24" s="117">
        <v>215</v>
      </c>
      <c r="F24" s="117">
        <v>183</v>
      </c>
      <c r="G24" s="108">
        <v>35</v>
      </c>
      <c r="H24" s="117">
        <v>25</v>
      </c>
      <c r="I24" s="117">
        <v>4</v>
      </c>
      <c r="J24" s="108">
        <v>15</v>
      </c>
      <c r="K24" s="108">
        <v>10</v>
      </c>
      <c r="L24" s="108">
        <v>20</v>
      </c>
      <c r="M24" s="117">
        <v>40</v>
      </c>
      <c r="N24" s="63">
        <v>20</v>
      </c>
      <c r="O24" s="117">
        <v>0</v>
      </c>
      <c r="P24" s="117">
        <v>0</v>
      </c>
      <c r="Q24" s="106">
        <f>SUM(C24:P24)</f>
        <v>723</v>
      </c>
      <c r="R24" s="101">
        <f>S24-Q24</f>
        <v>27</v>
      </c>
      <c r="S24" s="106">
        <v>750</v>
      </c>
      <c r="T24" s="25"/>
    </row>
    <row r="25" spans="1:20" x14ac:dyDescent="0.2">
      <c r="A25" s="60" t="s">
        <v>31</v>
      </c>
      <c r="B25" s="175" t="s">
        <v>132</v>
      </c>
      <c r="C25" s="185" t="s">
        <v>109</v>
      </c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78"/>
      <c r="R25" s="176"/>
      <c r="S25" s="81"/>
      <c r="T25" s="57"/>
    </row>
    <row r="26" spans="1:20" x14ac:dyDescent="0.2">
      <c r="A26" s="59" t="s">
        <v>32</v>
      </c>
      <c r="B26" s="40" t="s">
        <v>133</v>
      </c>
      <c r="C26" s="118">
        <v>90</v>
      </c>
      <c r="D26" s="70">
        <v>21</v>
      </c>
      <c r="E26" s="119">
        <v>155</v>
      </c>
      <c r="F26" s="119">
        <v>103</v>
      </c>
      <c r="G26" s="111">
        <v>35</v>
      </c>
      <c r="H26" s="119">
        <v>0</v>
      </c>
      <c r="I26" s="119">
        <v>0</v>
      </c>
      <c r="J26" s="111">
        <v>15</v>
      </c>
      <c r="K26" s="108">
        <v>10</v>
      </c>
      <c r="L26" s="111">
        <v>20</v>
      </c>
      <c r="M26" s="119">
        <v>40</v>
      </c>
      <c r="N26" s="63">
        <v>17</v>
      </c>
      <c r="O26" s="119">
        <v>30</v>
      </c>
      <c r="P26" s="119">
        <v>0</v>
      </c>
      <c r="Q26" s="102">
        <f>SUM(C26:P26)</f>
        <v>536</v>
      </c>
      <c r="R26" s="102">
        <f>S26-Q26</f>
        <v>-36</v>
      </c>
      <c r="S26" s="104">
        <v>500</v>
      </c>
      <c r="T26" s="54" t="s">
        <v>86</v>
      </c>
    </row>
    <row r="27" spans="1:20" x14ac:dyDescent="0.2">
      <c r="A27" s="59" t="s">
        <v>33</v>
      </c>
      <c r="B27" s="40" t="s">
        <v>134</v>
      </c>
      <c r="C27" s="71">
        <v>0</v>
      </c>
      <c r="D27" s="72">
        <v>31</v>
      </c>
      <c r="E27" s="72">
        <v>55</v>
      </c>
      <c r="F27" s="72">
        <v>188</v>
      </c>
      <c r="G27" s="63">
        <v>35</v>
      </c>
      <c r="H27" s="72">
        <v>25</v>
      </c>
      <c r="I27" s="72">
        <v>4</v>
      </c>
      <c r="J27" s="63">
        <v>15</v>
      </c>
      <c r="K27" s="108">
        <v>10</v>
      </c>
      <c r="L27" s="63">
        <v>20</v>
      </c>
      <c r="M27" s="72">
        <v>40</v>
      </c>
      <c r="N27" s="63">
        <v>17</v>
      </c>
      <c r="O27" s="72">
        <v>0</v>
      </c>
      <c r="P27" s="70">
        <v>0</v>
      </c>
      <c r="Q27" s="41">
        <f>SUM(C27:P27)</f>
        <v>440</v>
      </c>
      <c r="R27" s="101">
        <f>S27-Q27</f>
        <v>60</v>
      </c>
      <c r="S27" s="11">
        <v>500</v>
      </c>
      <c r="T27" s="73" t="s">
        <v>87</v>
      </c>
    </row>
    <row r="28" spans="1:20" x14ac:dyDescent="0.2">
      <c r="A28" s="59" t="s">
        <v>34</v>
      </c>
      <c r="B28" s="40" t="s">
        <v>135</v>
      </c>
      <c r="C28" s="120">
        <v>70</v>
      </c>
      <c r="D28" s="72">
        <v>0</v>
      </c>
      <c r="E28" s="121">
        <v>320</v>
      </c>
      <c r="F28" s="121">
        <v>0</v>
      </c>
      <c r="G28" s="108">
        <v>35</v>
      </c>
      <c r="H28" s="121">
        <v>0</v>
      </c>
      <c r="I28" s="121">
        <v>0</v>
      </c>
      <c r="J28" s="122">
        <v>10</v>
      </c>
      <c r="K28" s="108">
        <v>10</v>
      </c>
      <c r="L28" s="108">
        <v>20</v>
      </c>
      <c r="M28" s="121">
        <v>40</v>
      </c>
      <c r="N28" s="63">
        <v>17</v>
      </c>
      <c r="O28" s="121">
        <v>0</v>
      </c>
      <c r="P28" s="121">
        <v>0</v>
      </c>
      <c r="Q28" s="101">
        <f>SUM(C28:P28)</f>
        <v>522</v>
      </c>
      <c r="R28" s="101">
        <f>S28-Q28</f>
        <v>-22</v>
      </c>
      <c r="S28" s="106">
        <v>500</v>
      </c>
      <c r="T28" s="73" t="s">
        <v>87</v>
      </c>
    </row>
    <row r="29" spans="1:20" x14ac:dyDescent="0.2">
      <c r="A29" s="60" t="s">
        <v>35</v>
      </c>
      <c r="B29" s="175" t="s">
        <v>136</v>
      </c>
      <c r="C29" s="185" t="s">
        <v>70</v>
      </c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78"/>
      <c r="R29" s="176"/>
      <c r="S29" s="82"/>
      <c r="T29" s="54" t="s">
        <v>86</v>
      </c>
    </row>
    <row r="30" spans="1:20" x14ac:dyDescent="0.2">
      <c r="A30" s="59" t="s">
        <v>36</v>
      </c>
      <c r="B30" s="40" t="s">
        <v>137</v>
      </c>
      <c r="C30" s="184">
        <v>35</v>
      </c>
      <c r="D30" s="170">
        <v>8</v>
      </c>
      <c r="E30" s="182">
        <v>140</v>
      </c>
      <c r="F30" s="182">
        <v>35</v>
      </c>
      <c r="G30" s="182">
        <v>15</v>
      </c>
      <c r="H30" s="119">
        <v>0</v>
      </c>
      <c r="I30" s="119">
        <v>4</v>
      </c>
      <c r="J30" s="183">
        <v>4</v>
      </c>
      <c r="K30" s="181">
        <v>4</v>
      </c>
      <c r="L30" s="182">
        <v>10</v>
      </c>
      <c r="M30" s="182">
        <v>20</v>
      </c>
      <c r="N30" s="170">
        <v>10</v>
      </c>
      <c r="O30" s="182">
        <v>15</v>
      </c>
      <c r="P30" s="119">
        <v>0</v>
      </c>
      <c r="Q30" s="118">
        <f>SUM(C30:P30)</f>
        <v>300</v>
      </c>
      <c r="R30" s="102">
        <f>S30-Q30</f>
        <v>300</v>
      </c>
      <c r="S30" s="118">
        <v>600</v>
      </c>
      <c r="T30" s="73" t="s">
        <v>256</v>
      </c>
    </row>
    <row r="31" spans="1:20" x14ac:dyDescent="0.2">
      <c r="A31" s="59" t="s">
        <v>37</v>
      </c>
      <c r="B31" s="40" t="s">
        <v>138</v>
      </c>
      <c r="C31" s="116">
        <v>0</v>
      </c>
      <c r="D31" s="170">
        <v>15</v>
      </c>
      <c r="E31" s="181">
        <v>150</v>
      </c>
      <c r="F31" s="181">
        <v>55</v>
      </c>
      <c r="G31" s="181">
        <v>20</v>
      </c>
      <c r="H31" s="117">
        <v>0</v>
      </c>
      <c r="I31" s="117">
        <v>0</v>
      </c>
      <c r="J31" s="180">
        <v>15</v>
      </c>
      <c r="K31" s="181">
        <v>5</v>
      </c>
      <c r="L31" s="181">
        <v>10</v>
      </c>
      <c r="M31" s="181">
        <v>20</v>
      </c>
      <c r="N31" s="170">
        <v>10</v>
      </c>
      <c r="O31" s="117">
        <v>0</v>
      </c>
      <c r="P31" s="70">
        <v>0</v>
      </c>
      <c r="Q31" s="116">
        <f>SUM(C31:P31)</f>
        <v>300</v>
      </c>
      <c r="R31" s="101">
        <f>S31-Q31</f>
        <v>300</v>
      </c>
      <c r="S31" s="116">
        <v>600</v>
      </c>
      <c r="T31" s="73" t="s">
        <v>255</v>
      </c>
    </row>
    <row r="32" spans="1:20" x14ac:dyDescent="0.2">
      <c r="A32" s="62" t="s">
        <v>38</v>
      </c>
      <c r="B32" s="177" t="s">
        <v>139</v>
      </c>
      <c r="C32" s="185" t="s">
        <v>164</v>
      </c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78"/>
      <c r="R32" s="176"/>
      <c r="S32" s="81"/>
      <c r="T32" s="73"/>
    </row>
    <row r="33" spans="1:20" x14ac:dyDescent="0.2">
      <c r="A33" s="75" t="s">
        <v>39</v>
      </c>
      <c r="B33" s="41" t="s">
        <v>140</v>
      </c>
      <c r="C33" s="110">
        <v>150</v>
      </c>
      <c r="D33" s="63">
        <v>41</v>
      </c>
      <c r="E33" s="111">
        <v>250</v>
      </c>
      <c r="F33" s="111">
        <v>253</v>
      </c>
      <c r="G33" s="111">
        <v>35</v>
      </c>
      <c r="H33" s="111">
        <v>25</v>
      </c>
      <c r="I33" s="111">
        <v>4</v>
      </c>
      <c r="J33" s="123">
        <v>20</v>
      </c>
      <c r="K33" s="108">
        <v>10</v>
      </c>
      <c r="L33" s="111">
        <v>20</v>
      </c>
      <c r="M33" s="111">
        <v>40</v>
      </c>
      <c r="N33" s="63">
        <v>20</v>
      </c>
      <c r="O33" s="111">
        <v>0</v>
      </c>
      <c r="P33" s="111">
        <v>0</v>
      </c>
      <c r="Q33" s="104">
        <f>SUM(C33:P33)</f>
        <v>868</v>
      </c>
      <c r="R33" s="102">
        <f>S33-Q33</f>
        <v>32</v>
      </c>
      <c r="S33" s="110">
        <v>900</v>
      </c>
      <c r="T33" s="55"/>
    </row>
    <row r="34" spans="1:20" x14ac:dyDescent="0.2">
      <c r="A34" s="59" t="s">
        <v>40</v>
      </c>
      <c r="B34" s="40" t="s">
        <v>163</v>
      </c>
      <c r="C34" s="6">
        <v>0</v>
      </c>
      <c r="D34" s="63">
        <v>36</v>
      </c>
      <c r="E34" s="63">
        <v>400</v>
      </c>
      <c r="F34" s="63">
        <v>239</v>
      </c>
      <c r="G34" s="63">
        <v>35</v>
      </c>
      <c r="H34" s="63">
        <v>0</v>
      </c>
      <c r="I34" s="63">
        <v>4</v>
      </c>
      <c r="J34" s="69">
        <v>20</v>
      </c>
      <c r="K34" s="108">
        <v>10</v>
      </c>
      <c r="L34" s="63">
        <v>20</v>
      </c>
      <c r="M34" s="63">
        <v>40</v>
      </c>
      <c r="N34" s="63">
        <v>20</v>
      </c>
      <c r="O34" s="63">
        <v>0</v>
      </c>
      <c r="P34" s="63">
        <v>0</v>
      </c>
      <c r="Q34" s="11">
        <f>SUM(C34:P34)</f>
        <v>824</v>
      </c>
      <c r="R34" s="105">
        <f>S34-Q34</f>
        <v>76</v>
      </c>
      <c r="S34" s="6">
        <v>900</v>
      </c>
      <c r="T34" s="53"/>
    </row>
    <row r="35" spans="1:20" ht="12.75" customHeight="1" x14ac:dyDescent="0.2">
      <c r="A35" s="59" t="s">
        <v>41</v>
      </c>
      <c r="B35" s="40" t="s">
        <v>141</v>
      </c>
      <c r="C35" s="107">
        <v>150</v>
      </c>
      <c r="D35" s="63">
        <v>36</v>
      </c>
      <c r="E35" s="108">
        <v>260</v>
      </c>
      <c r="F35" s="181">
        <v>212</v>
      </c>
      <c r="G35" s="108">
        <v>35</v>
      </c>
      <c r="H35" s="108">
        <v>0</v>
      </c>
      <c r="I35" s="108">
        <v>4</v>
      </c>
      <c r="J35" s="122">
        <v>20</v>
      </c>
      <c r="K35" s="108">
        <v>10</v>
      </c>
      <c r="L35" s="108">
        <v>20</v>
      </c>
      <c r="M35" s="108">
        <v>40</v>
      </c>
      <c r="N35" s="63">
        <v>20</v>
      </c>
      <c r="O35" s="108">
        <v>30</v>
      </c>
      <c r="P35" s="70">
        <v>0</v>
      </c>
      <c r="Q35" s="101">
        <f>SUM(C35:P35)</f>
        <v>837</v>
      </c>
      <c r="R35" s="101">
        <f>S35-Q35</f>
        <v>63</v>
      </c>
      <c r="S35" s="107">
        <v>900</v>
      </c>
      <c r="T35" s="53" t="s">
        <v>254</v>
      </c>
    </row>
    <row r="36" spans="1:20" x14ac:dyDescent="0.2">
      <c r="A36" s="62" t="s">
        <v>42</v>
      </c>
      <c r="B36" s="177" t="s">
        <v>142</v>
      </c>
      <c r="C36" s="185" t="s">
        <v>70</v>
      </c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76"/>
      <c r="R36" s="176"/>
      <c r="S36" s="82"/>
      <c r="T36" s="53"/>
    </row>
    <row r="37" spans="1:20" x14ac:dyDescent="0.2">
      <c r="A37" s="59" t="s">
        <v>43</v>
      </c>
      <c r="B37" s="40" t="s">
        <v>143</v>
      </c>
      <c r="C37" s="110">
        <v>135</v>
      </c>
      <c r="D37" s="111">
        <v>51</v>
      </c>
      <c r="E37" s="111">
        <v>320</v>
      </c>
      <c r="F37" s="111">
        <v>215</v>
      </c>
      <c r="G37" s="111">
        <v>35</v>
      </c>
      <c r="H37" s="111">
        <v>25</v>
      </c>
      <c r="I37" s="111">
        <v>6</v>
      </c>
      <c r="J37" s="111">
        <v>15</v>
      </c>
      <c r="K37" s="108">
        <v>10</v>
      </c>
      <c r="L37" s="111">
        <v>20</v>
      </c>
      <c r="M37" s="111">
        <v>40</v>
      </c>
      <c r="N37" s="63">
        <v>20</v>
      </c>
      <c r="O37" s="111">
        <v>0</v>
      </c>
      <c r="P37" s="111">
        <v>0</v>
      </c>
      <c r="Q37" s="104">
        <f>SUM(C37:P37)</f>
        <v>892</v>
      </c>
      <c r="R37" s="102">
        <f>S37-Q37</f>
        <v>8</v>
      </c>
      <c r="S37" s="110">
        <v>900</v>
      </c>
      <c r="T37" s="53"/>
    </row>
    <row r="38" spans="1:20" x14ac:dyDescent="0.2">
      <c r="A38" s="59" t="s">
        <v>44</v>
      </c>
      <c r="B38" s="51" t="s">
        <v>144</v>
      </c>
      <c r="C38" s="6">
        <v>0</v>
      </c>
      <c r="D38" s="63">
        <v>26</v>
      </c>
      <c r="E38" s="63">
        <v>385</v>
      </c>
      <c r="F38" s="63">
        <v>237</v>
      </c>
      <c r="G38" s="170">
        <v>45</v>
      </c>
      <c r="H38" s="63">
        <v>0</v>
      </c>
      <c r="I38" s="63">
        <v>4</v>
      </c>
      <c r="J38" s="63">
        <v>15</v>
      </c>
      <c r="K38" s="108">
        <v>10</v>
      </c>
      <c r="L38" s="63">
        <v>20</v>
      </c>
      <c r="M38" s="63">
        <v>40</v>
      </c>
      <c r="N38" s="63">
        <v>20</v>
      </c>
      <c r="O38" s="63">
        <v>0</v>
      </c>
      <c r="P38" s="63">
        <v>0</v>
      </c>
      <c r="Q38" s="41">
        <f>SUM(C38:P38)</f>
        <v>802</v>
      </c>
      <c r="R38" s="105">
        <f>S38-Q38</f>
        <v>98</v>
      </c>
      <c r="S38" s="6">
        <v>900</v>
      </c>
      <c r="T38" s="53" t="s">
        <v>247</v>
      </c>
    </row>
    <row r="39" spans="1:20" x14ac:dyDescent="0.2">
      <c r="A39" s="75" t="s">
        <v>47</v>
      </c>
      <c r="B39" s="41" t="s">
        <v>145</v>
      </c>
      <c r="C39" s="107">
        <v>135</v>
      </c>
      <c r="D39" s="108">
        <v>41</v>
      </c>
      <c r="E39" s="108">
        <v>270</v>
      </c>
      <c r="F39" s="108">
        <v>228</v>
      </c>
      <c r="G39" s="108">
        <v>35</v>
      </c>
      <c r="H39" s="108">
        <v>0</v>
      </c>
      <c r="I39" s="108">
        <v>4</v>
      </c>
      <c r="J39" s="181">
        <v>20</v>
      </c>
      <c r="K39" s="108">
        <v>10</v>
      </c>
      <c r="L39" s="108">
        <v>20</v>
      </c>
      <c r="M39" s="108">
        <v>40</v>
      </c>
      <c r="N39" s="63">
        <v>20</v>
      </c>
      <c r="O39" s="108">
        <v>30</v>
      </c>
      <c r="P39" s="108">
        <v>0</v>
      </c>
      <c r="Q39" s="101">
        <f>SUM(C39:P39)</f>
        <v>853</v>
      </c>
      <c r="R39" s="101">
        <f>S39-Q39</f>
        <v>47</v>
      </c>
      <c r="S39" s="107">
        <v>900</v>
      </c>
      <c r="T39" s="55" t="s">
        <v>253</v>
      </c>
    </row>
    <row r="40" spans="1:20" x14ac:dyDescent="0.2">
      <c r="A40" s="62" t="s">
        <v>45</v>
      </c>
      <c r="B40" s="177" t="s">
        <v>146</v>
      </c>
      <c r="C40" s="185" t="s">
        <v>110</v>
      </c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78"/>
      <c r="R40" s="176"/>
      <c r="S40" s="82"/>
      <c r="T40" s="54"/>
    </row>
    <row r="41" spans="1:20" x14ac:dyDescent="0.2">
      <c r="A41" s="59" t="s">
        <v>46</v>
      </c>
      <c r="B41" s="40" t="s">
        <v>147</v>
      </c>
      <c r="C41" s="183">
        <v>140</v>
      </c>
      <c r="D41" s="124">
        <v>26</v>
      </c>
      <c r="E41" s="111">
        <v>470</v>
      </c>
      <c r="F41" s="111">
        <v>103</v>
      </c>
      <c r="G41" s="111">
        <v>35</v>
      </c>
      <c r="H41" s="124">
        <v>0</v>
      </c>
      <c r="I41" s="124">
        <v>4</v>
      </c>
      <c r="J41" s="183">
        <v>21</v>
      </c>
      <c r="K41" s="108">
        <v>10</v>
      </c>
      <c r="L41" s="111">
        <v>20</v>
      </c>
      <c r="M41" s="108">
        <v>40</v>
      </c>
      <c r="N41" s="63">
        <v>17</v>
      </c>
      <c r="O41" s="111">
        <v>0</v>
      </c>
      <c r="P41" s="70">
        <v>0</v>
      </c>
      <c r="Q41" s="102">
        <f>SUM(C41:P41)</f>
        <v>886</v>
      </c>
      <c r="R41" s="102">
        <f>S41-Q41</f>
        <v>14</v>
      </c>
      <c r="S41" s="110">
        <v>900</v>
      </c>
      <c r="T41" s="54" t="s">
        <v>252</v>
      </c>
    </row>
    <row r="42" spans="1:20" x14ac:dyDescent="0.2">
      <c r="A42" s="59" t="s">
        <v>48</v>
      </c>
      <c r="B42" s="40" t="s">
        <v>148</v>
      </c>
      <c r="C42" s="12">
        <v>0</v>
      </c>
      <c r="D42" s="12">
        <v>36</v>
      </c>
      <c r="E42" s="63">
        <v>580</v>
      </c>
      <c r="F42" s="63">
        <v>185</v>
      </c>
      <c r="G42" s="63">
        <v>35</v>
      </c>
      <c r="H42" s="12">
        <v>0</v>
      </c>
      <c r="I42" s="12">
        <v>0</v>
      </c>
      <c r="J42" s="12">
        <v>15</v>
      </c>
      <c r="K42" s="108">
        <v>10</v>
      </c>
      <c r="L42" s="63">
        <v>20</v>
      </c>
      <c r="M42" s="108">
        <v>40</v>
      </c>
      <c r="N42" s="63">
        <v>17</v>
      </c>
      <c r="O42" s="63">
        <v>0</v>
      </c>
      <c r="P42" s="12">
        <v>0</v>
      </c>
      <c r="Q42" s="41">
        <f>SUM(C42:P42)</f>
        <v>938</v>
      </c>
      <c r="R42" s="102">
        <f>S42-Q42</f>
        <v>-38</v>
      </c>
      <c r="S42" s="6">
        <v>900</v>
      </c>
      <c r="T42" s="25"/>
    </row>
    <row r="43" spans="1:20" x14ac:dyDescent="0.2">
      <c r="A43" s="59" t="s">
        <v>49</v>
      </c>
      <c r="B43" s="51" t="s">
        <v>149</v>
      </c>
      <c r="C43" s="12">
        <v>120</v>
      </c>
      <c r="D43" s="12">
        <v>41</v>
      </c>
      <c r="E43" s="63">
        <v>320</v>
      </c>
      <c r="F43" s="63">
        <v>187</v>
      </c>
      <c r="G43" s="63">
        <v>35</v>
      </c>
      <c r="H43" s="12">
        <v>25</v>
      </c>
      <c r="I43" s="12">
        <v>4</v>
      </c>
      <c r="J43" s="12">
        <v>20</v>
      </c>
      <c r="K43" s="108">
        <v>10</v>
      </c>
      <c r="L43" s="63">
        <v>20</v>
      </c>
      <c r="M43" s="108">
        <v>40</v>
      </c>
      <c r="N43" s="63">
        <v>17</v>
      </c>
      <c r="O43" s="170">
        <v>15</v>
      </c>
      <c r="P43" s="12">
        <v>0</v>
      </c>
      <c r="Q43" s="41">
        <f>SUM(C43:P43)</f>
        <v>854</v>
      </c>
      <c r="R43" s="41">
        <f>S43-Q43</f>
        <v>46</v>
      </c>
      <c r="S43" s="6">
        <v>900</v>
      </c>
      <c r="T43" s="54" t="s">
        <v>251</v>
      </c>
    </row>
    <row r="44" spans="1:20" x14ac:dyDescent="0.2">
      <c r="A44" s="75" t="s">
        <v>50</v>
      </c>
      <c r="B44" s="41" t="s">
        <v>150</v>
      </c>
      <c r="C44" s="180">
        <v>15</v>
      </c>
      <c r="D44" s="125">
        <v>52</v>
      </c>
      <c r="E44" s="108">
        <v>320</v>
      </c>
      <c r="F44" s="181">
        <v>233</v>
      </c>
      <c r="G44" s="108">
        <v>45</v>
      </c>
      <c r="H44" s="125">
        <v>0</v>
      </c>
      <c r="I44" s="125">
        <v>0</v>
      </c>
      <c r="J44" s="125">
        <v>20</v>
      </c>
      <c r="K44" s="108">
        <v>10</v>
      </c>
      <c r="L44" s="108">
        <v>20</v>
      </c>
      <c r="M44" s="181">
        <v>55</v>
      </c>
      <c r="N44" s="63">
        <v>17</v>
      </c>
      <c r="O44" s="108">
        <v>30</v>
      </c>
      <c r="P44" s="125">
        <v>0</v>
      </c>
      <c r="Q44" s="101">
        <f>SUM(C44:P44)</f>
        <v>817</v>
      </c>
      <c r="R44" s="101">
        <f>S44-Q44</f>
        <v>83</v>
      </c>
      <c r="S44" s="107">
        <v>900</v>
      </c>
      <c r="T44" s="55" t="s">
        <v>250</v>
      </c>
    </row>
    <row r="45" spans="1:20" x14ac:dyDescent="0.2">
      <c r="A45" s="62" t="s">
        <v>51</v>
      </c>
      <c r="B45" s="177" t="s">
        <v>151</v>
      </c>
      <c r="C45" s="185" t="s">
        <v>165</v>
      </c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76"/>
      <c r="R45" s="176"/>
      <c r="S45" s="82"/>
      <c r="T45" s="24"/>
    </row>
    <row r="46" spans="1:20" x14ac:dyDescent="0.2">
      <c r="A46" s="59" t="s">
        <v>52</v>
      </c>
      <c r="B46" s="40" t="s">
        <v>152</v>
      </c>
      <c r="C46" s="124">
        <v>120</v>
      </c>
      <c r="D46" s="171">
        <v>30</v>
      </c>
      <c r="E46" s="111">
        <v>260</v>
      </c>
      <c r="F46" s="124">
        <v>203</v>
      </c>
      <c r="G46" s="111">
        <v>35</v>
      </c>
      <c r="H46" s="124">
        <v>0</v>
      </c>
      <c r="I46" s="124">
        <v>4</v>
      </c>
      <c r="J46" s="124">
        <v>20</v>
      </c>
      <c r="K46" s="108">
        <v>10</v>
      </c>
      <c r="L46" s="111">
        <v>20</v>
      </c>
      <c r="M46" s="108">
        <v>40</v>
      </c>
      <c r="N46" s="63">
        <v>17</v>
      </c>
      <c r="O46" s="111">
        <v>0</v>
      </c>
      <c r="P46" s="124">
        <v>0</v>
      </c>
      <c r="Q46" s="102">
        <f>SUM(C46:P46)</f>
        <v>759</v>
      </c>
      <c r="R46" s="102">
        <f>S46-Q46</f>
        <v>141</v>
      </c>
      <c r="S46" s="110">
        <v>900</v>
      </c>
      <c r="T46" s="53" t="s">
        <v>243</v>
      </c>
    </row>
    <row r="47" spans="1:20" x14ac:dyDescent="0.2">
      <c r="A47" s="59" t="s">
        <v>53</v>
      </c>
      <c r="B47" s="40" t="s">
        <v>153</v>
      </c>
      <c r="C47" s="12">
        <v>0</v>
      </c>
      <c r="D47" s="12">
        <v>36</v>
      </c>
      <c r="E47" s="63">
        <v>395</v>
      </c>
      <c r="F47" s="171">
        <v>191</v>
      </c>
      <c r="G47" s="63">
        <v>35</v>
      </c>
      <c r="H47" s="12">
        <v>25</v>
      </c>
      <c r="I47" s="12">
        <v>0</v>
      </c>
      <c r="J47" s="12">
        <v>20</v>
      </c>
      <c r="K47" s="181">
        <v>21</v>
      </c>
      <c r="L47" s="170">
        <v>30</v>
      </c>
      <c r="M47" s="108">
        <v>40</v>
      </c>
      <c r="N47" s="63">
        <v>17</v>
      </c>
      <c r="O47" s="63">
        <v>0</v>
      </c>
      <c r="P47" s="70">
        <v>0</v>
      </c>
      <c r="Q47" s="41">
        <f>SUM(C47:P47)</f>
        <v>810</v>
      </c>
      <c r="R47" s="41">
        <f>S47-Q47</f>
        <v>90</v>
      </c>
      <c r="S47" s="6">
        <v>900</v>
      </c>
      <c r="T47" s="53" t="s">
        <v>249</v>
      </c>
    </row>
    <row r="48" spans="1:20" x14ac:dyDescent="0.2">
      <c r="A48" s="61" t="s">
        <v>54</v>
      </c>
      <c r="B48" s="11" t="s">
        <v>154</v>
      </c>
      <c r="C48" s="108">
        <v>120</v>
      </c>
      <c r="D48" s="63">
        <v>26</v>
      </c>
      <c r="E48" s="181">
        <v>300</v>
      </c>
      <c r="F48" s="108">
        <v>189</v>
      </c>
      <c r="G48" s="181">
        <v>45</v>
      </c>
      <c r="H48" s="108">
        <v>0</v>
      </c>
      <c r="I48" s="108">
        <v>6</v>
      </c>
      <c r="J48" s="108">
        <v>20</v>
      </c>
      <c r="K48" s="108">
        <v>10</v>
      </c>
      <c r="L48" s="108">
        <v>20</v>
      </c>
      <c r="M48" s="108">
        <v>40</v>
      </c>
      <c r="N48" s="63">
        <v>17</v>
      </c>
      <c r="O48" s="108">
        <v>30</v>
      </c>
      <c r="P48" s="108">
        <v>0</v>
      </c>
      <c r="Q48" s="101">
        <f>SUM(C48:P48)</f>
        <v>823</v>
      </c>
      <c r="R48" s="101">
        <f>S48-Q48</f>
        <v>77</v>
      </c>
      <c r="S48" s="107">
        <v>900</v>
      </c>
      <c r="T48" s="53" t="s">
        <v>248</v>
      </c>
    </row>
    <row r="49" spans="1:20" x14ac:dyDescent="0.2">
      <c r="A49" s="62" t="s">
        <v>55</v>
      </c>
      <c r="B49" s="177" t="s">
        <v>155</v>
      </c>
      <c r="C49" s="185" t="s">
        <v>70</v>
      </c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76"/>
      <c r="R49" s="176"/>
      <c r="S49" s="82"/>
      <c r="T49" s="53"/>
    </row>
    <row r="50" spans="1:20" x14ac:dyDescent="0.2">
      <c r="A50" s="59" t="s">
        <v>56</v>
      </c>
      <c r="B50" s="40" t="s">
        <v>156</v>
      </c>
      <c r="C50" s="102">
        <v>0</v>
      </c>
      <c r="D50" s="69">
        <v>26</v>
      </c>
      <c r="E50" s="123">
        <v>475</v>
      </c>
      <c r="F50" s="123">
        <v>199</v>
      </c>
      <c r="G50" s="111">
        <v>35</v>
      </c>
      <c r="H50" s="123">
        <v>0</v>
      </c>
      <c r="I50" s="123">
        <v>0</v>
      </c>
      <c r="J50" s="111">
        <v>20</v>
      </c>
      <c r="K50" s="119">
        <v>15</v>
      </c>
      <c r="L50" s="182">
        <v>30</v>
      </c>
      <c r="M50" s="108">
        <v>40</v>
      </c>
      <c r="N50" s="63">
        <v>17</v>
      </c>
      <c r="O50" s="123">
        <v>0</v>
      </c>
      <c r="P50" s="123">
        <v>0</v>
      </c>
      <c r="Q50" s="102">
        <f>SUM(C50:P50)</f>
        <v>857</v>
      </c>
      <c r="R50" s="102">
        <f>S50-Q50</f>
        <v>43</v>
      </c>
      <c r="S50" s="110">
        <v>900</v>
      </c>
      <c r="T50" s="53" t="s">
        <v>247</v>
      </c>
    </row>
    <row r="51" spans="1:20" x14ac:dyDescent="0.2">
      <c r="A51" s="59" t="s">
        <v>57</v>
      </c>
      <c r="B51" s="40" t="s">
        <v>157</v>
      </c>
      <c r="C51" s="11">
        <v>120</v>
      </c>
      <c r="D51" s="12">
        <v>56</v>
      </c>
      <c r="E51" s="171">
        <v>300</v>
      </c>
      <c r="F51" s="12">
        <v>189</v>
      </c>
      <c r="G51" s="170">
        <v>40</v>
      </c>
      <c r="H51" s="12">
        <v>25</v>
      </c>
      <c r="I51" s="12">
        <v>4</v>
      </c>
      <c r="J51" s="63">
        <v>20</v>
      </c>
      <c r="K51" s="119">
        <v>15</v>
      </c>
      <c r="L51" s="63">
        <v>20</v>
      </c>
      <c r="M51" s="108">
        <v>40</v>
      </c>
      <c r="N51" s="63">
        <v>17</v>
      </c>
      <c r="O51" s="12">
        <v>0</v>
      </c>
      <c r="P51" s="70">
        <v>0</v>
      </c>
      <c r="Q51" s="41">
        <f>SUM(C51:P51)</f>
        <v>846</v>
      </c>
      <c r="R51" s="41">
        <f>S51-Q51</f>
        <v>54</v>
      </c>
      <c r="S51" s="6">
        <v>900</v>
      </c>
      <c r="T51" s="53" t="s">
        <v>246</v>
      </c>
    </row>
    <row r="52" spans="1:20" x14ac:dyDescent="0.2">
      <c r="A52" s="59" t="s">
        <v>58</v>
      </c>
      <c r="B52" s="51" t="s">
        <v>158</v>
      </c>
      <c r="C52" s="11">
        <v>0</v>
      </c>
      <c r="D52" s="12">
        <v>26</v>
      </c>
      <c r="E52" s="12">
        <v>390</v>
      </c>
      <c r="F52" s="12">
        <v>189</v>
      </c>
      <c r="G52" s="63">
        <v>35</v>
      </c>
      <c r="H52" s="12">
        <v>0</v>
      </c>
      <c r="I52" s="12">
        <v>4</v>
      </c>
      <c r="J52" s="63">
        <v>20</v>
      </c>
      <c r="K52" s="119">
        <v>15</v>
      </c>
      <c r="L52" s="63">
        <v>20</v>
      </c>
      <c r="M52" s="181">
        <v>64</v>
      </c>
      <c r="N52" s="63">
        <v>0</v>
      </c>
      <c r="O52" s="12">
        <v>30</v>
      </c>
      <c r="P52" s="12">
        <v>0</v>
      </c>
      <c r="Q52" s="41">
        <f>SUM(C52:P52)</f>
        <v>793</v>
      </c>
      <c r="R52" s="41">
        <f>S52-Q52</f>
        <v>107</v>
      </c>
      <c r="S52" s="6">
        <v>900</v>
      </c>
      <c r="T52" s="53" t="s">
        <v>245</v>
      </c>
    </row>
    <row r="53" spans="1:20" x14ac:dyDescent="0.2">
      <c r="A53" s="61" t="s">
        <v>59</v>
      </c>
      <c r="B53" s="11" t="s">
        <v>159</v>
      </c>
      <c r="C53" s="108">
        <v>90</v>
      </c>
      <c r="D53" s="63">
        <v>56</v>
      </c>
      <c r="E53" s="181">
        <v>330</v>
      </c>
      <c r="F53" s="108">
        <v>182</v>
      </c>
      <c r="G53" s="108">
        <v>35</v>
      </c>
      <c r="H53" s="108">
        <v>0</v>
      </c>
      <c r="I53" s="108">
        <v>4</v>
      </c>
      <c r="J53" s="108">
        <v>20</v>
      </c>
      <c r="K53" s="119">
        <v>15</v>
      </c>
      <c r="L53" s="108">
        <v>20</v>
      </c>
      <c r="M53" s="108">
        <v>40</v>
      </c>
      <c r="N53" s="63">
        <v>0</v>
      </c>
      <c r="O53" s="108">
        <v>0</v>
      </c>
      <c r="P53" s="108">
        <v>0</v>
      </c>
      <c r="Q53" s="101">
        <f>SUM(C53:P53)</f>
        <v>792</v>
      </c>
      <c r="R53" s="101">
        <f>S53-Q53</f>
        <v>108</v>
      </c>
      <c r="S53" s="107">
        <v>900</v>
      </c>
      <c r="T53" s="55" t="s">
        <v>244</v>
      </c>
    </row>
    <row r="54" spans="1:20" x14ac:dyDescent="0.2">
      <c r="A54" s="62" t="s">
        <v>60</v>
      </c>
      <c r="B54" s="177" t="s">
        <v>160</v>
      </c>
      <c r="C54" s="197" t="s">
        <v>111</v>
      </c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76"/>
      <c r="R54" s="176"/>
      <c r="S54" s="82"/>
      <c r="T54" s="53"/>
    </row>
    <row r="55" spans="1:20" x14ac:dyDescent="0.2">
      <c r="A55" s="59" t="s">
        <v>61</v>
      </c>
      <c r="B55" s="40" t="s">
        <v>161</v>
      </c>
      <c r="C55" s="104">
        <v>100</v>
      </c>
      <c r="D55" s="12">
        <v>51</v>
      </c>
      <c r="E55" s="124">
        <v>245</v>
      </c>
      <c r="F55" s="124">
        <v>202</v>
      </c>
      <c r="G55" s="111">
        <v>35</v>
      </c>
      <c r="H55" s="124">
        <v>25</v>
      </c>
      <c r="I55" s="124">
        <v>4</v>
      </c>
      <c r="J55" s="111">
        <v>20</v>
      </c>
      <c r="K55" s="119">
        <v>15</v>
      </c>
      <c r="L55" s="111">
        <v>20</v>
      </c>
      <c r="M55" s="108">
        <v>40</v>
      </c>
      <c r="N55" s="170">
        <v>14</v>
      </c>
      <c r="O55" s="124">
        <v>0</v>
      </c>
      <c r="P55" s="70">
        <v>0</v>
      </c>
      <c r="Q55" s="123">
        <f>SUM(C55:P55)</f>
        <v>771</v>
      </c>
      <c r="R55" s="104">
        <f>S55-Q55</f>
        <v>129</v>
      </c>
      <c r="S55" s="110">
        <v>900</v>
      </c>
      <c r="T55" s="53" t="s">
        <v>243</v>
      </c>
    </row>
    <row r="56" spans="1:20" x14ac:dyDescent="0.2">
      <c r="A56" s="126" t="s">
        <v>62</v>
      </c>
      <c r="B56" s="116" t="s">
        <v>162</v>
      </c>
      <c r="C56" s="106">
        <v>0</v>
      </c>
      <c r="D56" s="171">
        <v>61</v>
      </c>
      <c r="E56" s="180">
        <v>315</v>
      </c>
      <c r="F56" s="180">
        <v>216</v>
      </c>
      <c r="G56" s="108">
        <v>35</v>
      </c>
      <c r="H56" s="125">
        <v>0</v>
      </c>
      <c r="I56" s="125">
        <v>4</v>
      </c>
      <c r="J56" s="108">
        <v>20</v>
      </c>
      <c r="K56" s="119">
        <v>15</v>
      </c>
      <c r="L56" s="108">
        <v>20</v>
      </c>
      <c r="M56" s="108">
        <v>40</v>
      </c>
      <c r="N56" s="63">
        <v>0</v>
      </c>
      <c r="O56" s="125">
        <v>30</v>
      </c>
      <c r="P56" s="125">
        <v>0</v>
      </c>
      <c r="Q56" s="122">
        <f>SUM(C56:P56)</f>
        <v>756</v>
      </c>
      <c r="R56" s="106">
        <f>S56-Q56</f>
        <v>144</v>
      </c>
      <c r="S56" s="107">
        <v>900</v>
      </c>
      <c r="T56" s="53" t="s">
        <v>242</v>
      </c>
    </row>
    <row r="57" spans="1:20" ht="15" x14ac:dyDescent="0.25">
      <c r="A57" s="196" t="s">
        <v>166</v>
      </c>
      <c r="B57" s="196"/>
      <c r="C57" s="129">
        <f t="shared" ref="C57:S57" si="0">SUM(C5:C56)</f>
        <v>2400</v>
      </c>
      <c r="D57" s="129">
        <f t="shared" si="0"/>
        <v>1266</v>
      </c>
      <c r="E57" s="129">
        <f t="shared" si="0"/>
        <v>10915</v>
      </c>
      <c r="F57" s="129">
        <f t="shared" si="0"/>
        <v>6521</v>
      </c>
      <c r="G57" s="129">
        <f t="shared" si="0"/>
        <v>1295</v>
      </c>
      <c r="H57" s="129">
        <f t="shared" si="0"/>
        <v>300</v>
      </c>
      <c r="I57" s="129">
        <f t="shared" si="0"/>
        <v>100</v>
      </c>
      <c r="J57" s="129">
        <f t="shared" si="0"/>
        <v>620</v>
      </c>
      <c r="K57" s="129">
        <f t="shared" si="0"/>
        <v>400</v>
      </c>
      <c r="L57" s="129">
        <f t="shared" si="0"/>
        <v>740</v>
      </c>
      <c r="M57" s="129">
        <f t="shared" si="0"/>
        <v>1460</v>
      </c>
      <c r="N57" s="129">
        <f t="shared" si="0"/>
        <v>572</v>
      </c>
      <c r="O57" s="174">
        <f t="shared" si="0"/>
        <v>360</v>
      </c>
      <c r="P57" s="174">
        <f t="shared" si="0"/>
        <v>0</v>
      </c>
      <c r="Q57" s="179">
        <f t="shared" si="0"/>
        <v>26949</v>
      </c>
      <c r="R57" s="130">
        <f t="shared" si="0"/>
        <v>3201</v>
      </c>
      <c r="S57" s="130">
        <f t="shared" si="0"/>
        <v>30150</v>
      </c>
      <c r="T57" s="18" t="s">
        <v>18</v>
      </c>
    </row>
    <row r="58" spans="1:20" ht="15" thickBot="1" x14ac:dyDescent="0.25">
      <c r="A58" s="132" t="s">
        <v>66</v>
      </c>
      <c r="B58" s="133" t="s">
        <v>67</v>
      </c>
      <c r="C58" s="131">
        <f t="shared" ref="C58:P58" si="1">C57-C3</f>
        <v>0</v>
      </c>
      <c r="D58" s="127">
        <f t="shared" si="1"/>
        <v>-334</v>
      </c>
      <c r="E58" s="127">
        <f t="shared" si="1"/>
        <v>-1085</v>
      </c>
      <c r="F58" s="127">
        <f t="shared" si="1"/>
        <v>121</v>
      </c>
      <c r="G58" s="127">
        <f t="shared" si="1"/>
        <v>-5</v>
      </c>
      <c r="H58" s="127">
        <f t="shared" si="1"/>
        <v>0</v>
      </c>
      <c r="I58" s="127">
        <f t="shared" si="1"/>
        <v>0</v>
      </c>
      <c r="J58" s="127">
        <f t="shared" si="1"/>
        <v>-80</v>
      </c>
      <c r="K58" s="127">
        <f t="shared" si="1"/>
        <v>0</v>
      </c>
      <c r="L58" s="127">
        <f t="shared" si="1"/>
        <v>-60</v>
      </c>
      <c r="M58" s="127">
        <f t="shared" si="1"/>
        <v>60</v>
      </c>
      <c r="N58" s="127">
        <f t="shared" si="1"/>
        <v>-28</v>
      </c>
      <c r="O58" s="127">
        <f t="shared" si="1"/>
        <v>-40</v>
      </c>
      <c r="P58" s="128">
        <f t="shared" si="1"/>
        <v>-800</v>
      </c>
      <c r="Q58" s="23"/>
      <c r="R58" s="21"/>
      <c r="S58" s="28">
        <v>15</v>
      </c>
      <c r="T58" s="29" t="s">
        <v>64</v>
      </c>
    </row>
    <row r="59" spans="1:20" ht="15.75" customHeight="1" thickBot="1" x14ac:dyDescent="0.25">
      <c r="A59" s="191" t="s">
        <v>63</v>
      </c>
      <c r="B59" s="192"/>
      <c r="C59" s="193"/>
      <c r="D59" s="193"/>
      <c r="E59" s="193"/>
      <c r="F59" s="193"/>
      <c r="G59" s="193"/>
      <c r="H59" s="193"/>
      <c r="I59" s="193"/>
      <c r="J59" s="194">
        <f ca="1">NOW()</f>
        <v>44267.510481597223</v>
      </c>
      <c r="K59" s="194"/>
      <c r="L59" s="194"/>
      <c r="M59" s="194"/>
      <c r="N59" s="194"/>
      <c r="O59" s="194"/>
      <c r="P59" s="194"/>
      <c r="Q59" s="194"/>
      <c r="R59" s="195"/>
      <c r="S59" s="20">
        <v>37</v>
      </c>
      <c r="T59" s="19" t="s">
        <v>65</v>
      </c>
    </row>
  </sheetData>
  <mergeCells count="24">
    <mergeCell ref="C11:P11"/>
    <mergeCell ref="C12:P12"/>
    <mergeCell ref="C7:P7"/>
    <mergeCell ref="A1:P1"/>
    <mergeCell ref="R1:S2"/>
    <mergeCell ref="A2:B2"/>
    <mergeCell ref="A3:B3"/>
    <mergeCell ref="R3:S3"/>
    <mergeCell ref="R4:S4"/>
    <mergeCell ref="A59:I59"/>
    <mergeCell ref="J59:R59"/>
    <mergeCell ref="A57:B57"/>
    <mergeCell ref="C54:P54"/>
    <mergeCell ref="C49:P49"/>
    <mergeCell ref="C13:P13"/>
    <mergeCell ref="C40:P40"/>
    <mergeCell ref="C36:P36"/>
    <mergeCell ref="C45:P45"/>
    <mergeCell ref="C17:P17"/>
    <mergeCell ref="C18:P18"/>
    <mergeCell ref="C21:P21"/>
    <mergeCell ref="C25:P25"/>
    <mergeCell ref="C32:P32"/>
    <mergeCell ref="C29:P29"/>
  </mergeCells>
  <conditionalFormatting sqref="C58:P58">
    <cfRule type="cellIs" dxfId="120" priority="120" stopIfTrue="1" operator="lessThanOrEqual">
      <formula>0</formula>
    </cfRule>
    <cfRule type="cellIs" dxfId="119" priority="121" stopIfTrue="1" operator="greaterThanOrEqual">
      <formula>1</formula>
    </cfRule>
  </conditionalFormatting>
  <conditionalFormatting sqref="L5">
    <cfRule type="cellIs" dxfId="118" priority="117" stopIfTrue="1" operator="greaterThan">
      <formula>#REF!+2</formula>
    </cfRule>
    <cfRule type="cellIs" dxfId="117" priority="118" stopIfTrue="1" operator="between">
      <formula>#REF!-2</formula>
      <formula>#REF!+2</formula>
    </cfRule>
    <cfRule type="cellIs" dxfId="116" priority="119" stopIfTrue="1" operator="lessThan">
      <formula>#REF!-2</formula>
    </cfRule>
  </conditionalFormatting>
  <conditionalFormatting sqref="A2">
    <cfRule type="cellIs" dxfId="115" priority="114" operator="greaterThan">
      <formula>900</formula>
    </cfRule>
    <cfRule type="cellIs" dxfId="114" priority="115" stopIfTrue="1" operator="lessThanOrEqual">
      <formula>$S$5</formula>
    </cfRule>
    <cfRule type="cellIs" dxfId="113" priority="116" stopIfTrue="1" operator="equal">
      <formula>$S$5</formula>
    </cfRule>
  </conditionalFormatting>
  <conditionalFormatting sqref="L6">
    <cfRule type="cellIs" dxfId="112" priority="111" stopIfTrue="1" operator="greaterThan">
      <formula>#REF!+2</formula>
    </cfRule>
    <cfRule type="cellIs" dxfId="111" priority="112" stopIfTrue="1" operator="between">
      <formula>#REF!-2</formula>
      <formula>#REF!+2</formula>
    </cfRule>
    <cfRule type="cellIs" dxfId="110" priority="113" stopIfTrue="1" operator="lessThan">
      <formula>#REF!-2</formula>
    </cfRule>
  </conditionalFormatting>
  <conditionalFormatting sqref="L8:L10">
    <cfRule type="cellIs" dxfId="109" priority="108" stopIfTrue="1" operator="greaterThan">
      <formula>#REF!+2</formula>
    </cfRule>
    <cfRule type="cellIs" dxfId="108" priority="109" stopIfTrue="1" operator="between">
      <formula>#REF!-2</formula>
      <formula>#REF!+2</formula>
    </cfRule>
    <cfRule type="cellIs" dxfId="107" priority="110" stopIfTrue="1" operator="lessThan">
      <formula>#REF!-2</formula>
    </cfRule>
  </conditionalFormatting>
  <conditionalFormatting sqref="L14:L16">
    <cfRule type="cellIs" dxfId="106" priority="105" stopIfTrue="1" operator="greaterThan">
      <formula>#REF!+2</formula>
    </cfRule>
    <cfRule type="cellIs" dxfId="105" priority="106" stopIfTrue="1" operator="between">
      <formula>#REF!-2</formula>
      <formula>#REF!+2</formula>
    </cfRule>
    <cfRule type="cellIs" dxfId="104" priority="107" stopIfTrue="1" operator="lessThan">
      <formula>#REF!-2</formula>
    </cfRule>
  </conditionalFormatting>
  <conditionalFormatting sqref="L19:L20">
    <cfRule type="cellIs" dxfId="103" priority="102" stopIfTrue="1" operator="greaterThan">
      <formula>#REF!+2</formula>
    </cfRule>
    <cfRule type="cellIs" dxfId="102" priority="103" stopIfTrue="1" operator="between">
      <formula>#REF!-2</formula>
      <formula>#REF!+2</formula>
    </cfRule>
    <cfRule type="cellIs" dxfId="101" priority="104" stopIfTrue="1" operator="lessThan">
      <formula>#REF!-2</formula>
    </cfRule>
  </conditionalFormatting>
  <conditionalFormatting sqref="L22:L24">
    <cfRule type="cellIs" dxfId="100" priority="99" stopIfTrue="1" operator="greaterThan">
      <formula>#REF!+2</formula>
    </cfRule>
    <cfRule type="cellIs" dxfId="99" priority="100" stopIfTrue="1" operator="between">
      <formula>#REF!-2</formula>
      <formula>#REF!+2</formula>
    </cfRule>
    <cfRule type="cellIs" dxfId="98" priority="101" stopIfTrue="1" operator="lessThan">
      <formula>#REF!-2</formula>
    </cfRule>
  </conditionalFormatting>
  <conditionalFormatting sqref="L26:L28">
    <cfRule type="cellIs" dxfId="97" priority="96" stopIfTrue="1" operator="greaterThan">
      <formula>#REF!+2</formula>
    </cfRule>
    <cfRule type="cellIs" dxfId="96" priority="97" stopIfTrue="1" operator="between">
      <formula>#REF!-2</formula>
      <formula>#REF!+2</formula>
    </cfRule>
    <cfRule type="cellIs" dxfId="95" priority="98" stopIfTrue="1" operator="lessThan">
      <formula>#REF!-2</formula>
    </cfRule>
  </conditionalFormatting>
  <conditionalFormatting sqref="L30:L31">
    <cfRule type="cellIs" dxfId="94" priority="93" stopIfTrue="1" operator="greaterThan">
      <formula>#REF!+2</formula>
    </cfRule>
    <cfRule type="cellIs" dxfId="93" priority="94" stopIfTrue="1" operator="between">
      <formula>#REF!-2</formula>
      <formula>#REF!+2</formula>
    </cfRule>
    <cfRule type="cellIs" dxfId="92" priority="95" stopIfTrue="1" operator="lessThan">
      <formula>#REF!-2</formula>
    </cfRule>
  </conditionalFormatting>
  <conditionalFormatting sqref="L33:L35">
    <cfRule type="cellIs" dxfId="91" priority="90" stopIfTrue="1" operator="greaterThan">
      <formula>#REF!+2</formula>
    </cfRule>
    <cfRule type="cellIs" dxfId="90" priority="91" stopIfTrue="1" operator="between">
      <formula>#REF!-2</formula>
      <formula>#REF!+2</formula>
    </cfRule>
    <cfRule type="cellIs" dxfId="89" priority="92" stopIfTrue="1" operator="lessThan">
      <formula>#REF!-2</formula>
    </cfRule>
  </conditionalFormatting>
  <conditionalFormatting sqref="L37:L39">
    <cfRule type="cellIs" dxfId="88" priority="87" stopIfTrue="1" operator="greaterThan">
      <formula>#REF!+2</formula>
    </cfRule>
    <cfRule type="cellIs" dxfId="87" priority="88" stopIfTrue="1" operator="between">
      <formula>#REF!-2</formula>
      <formula>#REF!+2</formula>
    </cfRule>
    <cfRule type="cellIs" dxfId="86" priority="89" stopIfTrue="1" operator="lessThan">
      <formula>#REF!-2</formula>
    </cfRule>
  </conditionalFormatting>
  <conditionalFormatting sqref="L41:L44">
    <cfRule type="cellIs" dxfId="85" priority="84" stopIfTrue="1" operator="greaterThan">
      <formula>#REF!+2</formula>
    </cfRule>
    <cfRule type="cellIs" dxfId="84" priority="85" stopIfTrue="1" operator="between">
      <formula>#REF!-2</formula>
      <formula>#REF!+2</formula>
    </cfRule>
    <cfRule type="cellIs" dxfId="83" priority="86" stopIfTrue="1" operator="lessThan">
      <formula>#REF!-2</formula>
    </cfRule>
  </conditionalFormatting>
  <conditionalFormatting sqref="L46:L48">
    <cfRule type="cellIs" dxfId="82" priority="81" stopIfTrue="1" operator="greaterThan">
      <formula>#REF!+2</formula>
    </cfRule>
    <cfRule type="cellIs" dxfId="81" priority="82" stopIfTrue="1" operator="between">
      <formula>#REF!-2</formula>
      <formula>#REF!+2</formula>
    </cfRule>
    <cfRule type="cellIs" dxfId="80" priority="83" stopIfTrue="1" operator="lessThan">
      <formula>#REF!-2</formula>
    </cfRule>
  </conditionalFormatting>
  <conditionalFormatting sqref="L50:L53">
    <cfRule type="cellIs" dxfId="79" priority="78" stopIfTrue="1" operator="greaterThan">
      <formula>#REF!+2</formula>
    </cfRule>
    <cfRule type="cellIs" dxfId="78" priority="79" stopIfTrue="1" operator="between">
      <formula>#REF!-2</formula>
      <formula>#REF!+2</formula>
    </cfRule>
    <cfRule type="cellIs" dxfId="77" priority="80" stopIfTrue="1" operator="lessThan">
      <formula>#REF!-2</formula>
    </cfRule>
  </conditionalFormatting>
  <conditionalFormatting sqref="L55:L56">
    <cfRule type="cellIs" dxfId="76" priority="75" stopIfTrue="1" operator="greaterThan">
      <formula>#REF!+2</formula>
    </cfRule>
    <cfRule type="cellIs" dxfId="75" priority="76" stopIfTrue="1" operator="between">
      <formula>#REF!-2</formula>
      <formula>#REF!+2</formula>
    </cfRule>
    <cfRule type="cellIs" dxfId="74" priority="77" stopIfTrue="1" operator="lessThan">
      <formula>#REF!-2</formula>
    </cfRule>
  </conditionalFormatting>
  <conditionalFormatting sqref="R56">
    <cfRule type="expression" dxfId="73" priority="73" stopIfTrue="1">
      <formula>$R$56&lt;0</formula>
    </cfRule>
    <cfRule type="expression" dxfId="72" priority="74" stopIfTrue="1">
      <formula>$R$56&gt;=0</formula>
    </cfRule>
  </conditionalFormatting>
  <conditionalFormatting sqref="R55">
    <cfRule type="expression" dxfId="71" priority="71" stopIfTrue="1">
      <formula>$R$55&lt;0</formula>
    </cfRule>
    <cfRule type="expression" dxfId="70" priority="72" stopIfTrue="1">
      <formula>$R$55&gt;=0</formula>
    </cfRule>
  </conditionalFormatting>
  <conditionalFormatting sqref="R5">
    <cfRule type="expression" dxfId="69" priority="69" stopIfTrue="1">
      <formula>$R$5&lt;0</formula>
    </cfRule>
    <cfRule type="expression" dxfId="68" priority="70" stopIfTrue="1">
      <formula>$R$5&gt;=0</formula>
    </cfRule>
  </conditionalFormatting>
  <conditionalFormatting sqref="R6">
    <cfRule type="expression" dxfId="67" priority="67" stopIfTrue="1">
      <formula>$R$6&lt;0</formula>
    </cfRule>
    <cfRule type="expression" dxfId="66" priority="68" stopIfTrue="1">
      <formula>$R$6&gt;=0</formula>
    </cfRule>
  </conditionalFormatting>
  <conditionalFormatting sqref="R8">
    <cfRule type="expression" dxfId="65" priority="65" stopIfTrue="1">
      <formula>$R$8&lt;0</formula>
    </cfRule>
    <cfRule type="expression" dxfId="64" priority="66" stopIfTrue="1">
      <formula>$R$8&gt;=0</formula>
    </cfRule>
  </conditionalFormatting>
  <conditionalFormatting sqref="R9">
    <cfRule type="expression" dxfId="63" priority="63" stopIfTrue="1">
      <formula>$R$9&lt;0</formula>
    </cfRule>
    <cfRule type="expression" dxfId="62" priority="64" stopIfTrue="1">
      <formula>$R$9&gt;=0</formula>
    </cfRule>
  </conditionalFormatting>
  <conditionalFormatting sqref="R10">
    <cfRule type="expression" dxfId="61" priority="61" stopIfTrue="1">
      <formula>$R$10&lt;0</formula>
    </cfRule>
    <cfRule type="expression" dxfId="60" priority="62" stopIfTrue="1">
      <formula>$R$10&gt;=0</formula>
    </cfRule>
  </conditionalFormatting>
  <conditionalFormatting sqref="R14">
    <cfRule type="expression" dxfId="59" priority="59" stopIfTrue="1">
      <formula>$R$14&lt;0</formula>
    </cfRule>
    <cfRule type="expression" dxfId="58" priority="60" stopIfTrue="1">
      <formula>$R$14&gt;=0</formula>
    </cfRule>
  </conditionalFormatting>
  <conditionalFormatting sqref="R15">
    <cfRule type="expression" dxfId="57" priority="57" stopIfTrue="1">
      <formula>$R$15&lt;0</formula>
    </cfRule>
    <cfRule type="expression" dxfId="56" priority="58" stopIfTrue="1">
      <formula>$R$15&gt;=0</formula>
    </cfRule>
  </conditionalFormatting>
  <conditionalFormatting sqref="R16">
    <cfRule type="expression" dxfId="55" priority="55" stopIfTrue="1">
      <formula>$R$16&lt;0</formula>
    </cfRule>
    <cfRule type="expression" dxfId="54" priority="56" stopIfTrue="1">
      <formula>$R$16&gt;=0</formula>
    </cfRule>
  </conditionalFormatting>
  <conditionalFormatting sqref="R19">
    <cfRule type="expression" dxfId="53" priority="53" stopIfTrue="1">
      <formula>$R$19&lt;0</formula>
    </cfRule>
    <cfRule type="expression" dxfId="52" priority="54" stopIfTrue="1">
      <formula>$R$19&gt;=0</formula>
    </cfRule>
  </conditionalFormatting>
  <conditionalFormatting sqref="R20">
    <cfRule type="expression" dxfId="51" priority="51" stopIfTrue="1">
      <formula>$R$20&lt;0</formula>
    </cfRule>
    <cfRule type="expression" dxfId="50" priority="52" stopIfTrue="1">
      <formula>$R$20&gt;=0</formula>
    </cfRule>
  </conditionalFormatting>
  <conditionalFormatting sqref="R22">
    <cfRule type="expression" dxfId="49" priority="49" stopIfTrue="1">
      <formula>$R$22&lt;0</formula>
    </cfRule>
    <cfRule type="expression" dxfId="48" priority="50" stopIfTrue="1">
      <formula>$R$22&gt;=0</formula>
    </cfRule>
  </conditionalFormatting>
  <conditionalFormatting sqref="R23">
    <cfRule type="expression" dxfId="47" priority="47" stopIfTrue="1">
      <formula>$R$23&lt;0</formula>
    </cfRule>
    <cfRule type="expression" dxfId="46" priority="48" stopIfTrue="1">
      <formula>$R$23&gt;=0</formula>
    </cfRule>
  </conditionalFormatting>
  <conditionalFormatting sqref="R24">
    <cfRule type="expression" dxfId="45" priority="45" stopIfTrue="1">
      <formula>$R$24&lt;0</formula>
    </cfRule>
    <cfRule type="expression" dxfId="44" priority="46" stopIfTrue="1">
      <formula>$R$24&gt;=0</formula>
    </cfRule>
  </conditionalFormatting>
  <conditionalFormatting sqref="R26">
    <cfRule type="expression" dxfId="43" priority="43" stopIfTrue="1">
      <formula>$R$26&lt;0</formula>
    </cfRule>
    <cfRule type="expression" dxfId="42" priority="44" stopIfTrue="1">
      <formula>$R$26&gt;=0</formula>
    </cfRule>
  </conditionalFormatting>
  <conditionalFormatting sqref="R27">
    <cfRule type="expression" dxfId="41" priority="41" stopIfTrue="1">
      <formula>$R$27&lt;0</formula>
    </cfRule>
    <cfRule type="expression" dxfId="40" priority="42" stopIfTrue="1">
      <formula>$R$27&gt;=0</formula>
    </cfRule>
  </conditionalFormatting>
  <conditionalFormatting sqref="R28">
    <cfRule type="expression" dxfId="39" priority="39" stopIfTrue="1">
      <formula>$R$28&lt;0</formula>
    </cfRule>
    <cfRule type="expression" dxfId="38" priority="40" stopIfTrue="1">
      <formula>$R$28&gt;=0</formula>
    </cfRule>
  </conditionalFormatting>
  <conditionalFormatting sqref="R30">
    <cfRule type="expression" dxfId="37" priority="37" stopIfTrue="1">
      <formula>$R$30&lt;0</formula>
    </cfRule>
    <cfRule type="expression" dxfId="36" priority="38" stopIfTrue="1">
      <formula>$R$30&gt;=0</formula>
    </cfRule>
  </conditionalFormatting>
  <conditionalFormatting sqref="R31">
    <cfRule type="expression" dxfId="35" priority="35" stopIfTrue="1">
      <formula>$R$31&lt;0</formula>
    </cfRule>
    <cfRule type="expression" dxfId="34" priority="36" stopIfTrue="1">
      <formula>$R$31&gt;=0</formula>
    </cfRule>
  </conditionalFormatting>
  <conditionalFormatting sqref="R33">
    <cfRule type="expression" dxfId="33" priority="33" stopIfTrue="1">
      <formula>$R$33&lt;0</formula>
    </cfRule>
    <cfRule type="expression" dxfId="32" priority="34" stopIfTrue="1">
      <formula>$R$33&gt;=0</formula>
    </cfRule>
  </conditionalFormatting>
  <conditionalFormatting sqref="R34">
    <cfRule type="expression" dxfId="31" priority="31" stopIfTrue="1">
      <formula>$R$34&lt;0</formula>
    </cfRule>
    <cfRule type="expression" dxfId="30" priority="32" stopIfTrue="1">
      <formula>$R$34&gt;=0</formula>
    </cfRule>
  </conditionalFormatting>
  <conditionalFormatting sqref="R35">
    <cfRule type="expression" dxfId="29" priority="29" stopIfTrue="1">
      <formula>$R$35&lt;0</formula>
    </cfRule>
    <cfRule type="expression" dxfId="28" priority="30" stopIfTrue="1">
      <formula>$R$35&gt;=0</formula>
    </cfRule>
  </conditionalFormatting>
  <conditionalFormatting sqref="R37">
    <cfRule type="expression" dxfId="27" priority="27" stopIfTrue="1">
      <formula>$R$37&lt;0</formula>
    </cfRule>
    <cfRule type="expression" dxfId="26" priority="28" stopIfTrue="1">
      <formula>$R$37&gt;=0</formula>
    </cfRule>
  </conditionalFormatting>
  <conditionalFormatting sqref="R38">
    <cfRule type="expression" dxfId="25" priority="25" stopIfTrue="1">
      <formula>$R$38&lt;0</formula>
    </cfRule>
    <cfRule type="expression" dxfId="24" priority="26" stopIfTrue="1">
      <formula>$R$38&gt;=0</formula>
    </cfRule>
  </conditionalFormatting>
  <conditionalFormatting sqref="R39">
    <cfRule type="expression" dxfId="23" priority="23" stopIfTrue="1">
      <formula>$R$39&lt;0</formula>
    </cfRule>
    <cfRule type="expression" dxfId="22" priority="24" stopIfTrue="1">
      <formula>$R$39&gt;=0</formula>
    </cfRule>
  </conditionalFormatting>
  <conditionalFormatting sqref="R41">
    <cfRule type="expression" dxfId="21" priority="21" stopIfTrue="1">
      <formula>$R$41&lt;0</formula>
    </cfRule>
    <cfRule type="expression" dxfId="20" priority="22" stopIfTrue="1">
      <formula>$R$41&gt;=0</formula>
    </cfRule>
  </conditionalFormatting>
  <conditionalFormatting sqref="R42">
    <cfRule type="expression" dxfId="19" priority="19" stopIfTrue="1">
      <formula>$R$42&lt;0</formula>
    </cfRule>
    <cfRule type="expression" dxfId="18" priority="20" stopIfTrue="1">
      <formula>$R$42&gt;=0</formula>
    </cfRule>
  </conditionalFormatting>
  <conditionalFormatting sqref="R43">
    <cfRule type="expression" dxfId="17" priority="17" stopIfTrue="1">
      <formula>$R$43&lt;0</formula>
    </cfRule>
    <cfRule type="expression" dxfId="16" priority="18" stopIfTrue="1">
      <formula>$R$43&gt;=0</formula>
    </cfRule>
  </conditionalFormatting>
  <conditionalFormatting sqref="R44">
    <cfRule type="expression" dxfId="15" priority="15" stopIfTrue="1">
      <formula>$R$44&lt;0</formula>
    </cfRule>
    <cfRule type="expression" dxfId="14" priority="16" stopIfTrue="1">
      <formula>$R$44&gt;=0</formula>
    </cfRule>
  </conditionalFormatting>
  <conditionalFormatting sqref="R46">
    <cfRule type="expression" dxfId="13" priority="13" stopIfTrue="1">
      <formula>$R$46&lt;0</formula>
    </cfRule>
    <cfRule type="expression" dxfId="12" priority="14" stopIfTrue="1">
      <formula>$R$46&gt;=0</formula>
    </cfRule>
  </conditionalFormatting>
  <conditionalFormatting sqref="R47">
    <cfRule type="expression" dxfId="11" priority="11" stopIfTrue="1">
      <formula>$R$47&lt;0</formula>
    </cfRule>
    <cfRule type="expression" dxfId="10" priority="12" stopIfTrue="1">
      <formula>$R$47&gt;=0</formula>
    </cfRule>
  </conditionalFormatting>
  <conditionalFormatting sqref="R48">
    <cfRule type="expression" dxfId="9" priority="9" stopIfTrue="1">
      <formula>$R$48&lt;0</formula>
    </cfRule>
    <cfRule type="expression" dxfId="8" priority="10" stopIfTrue="1">
      <formula>$R$48&gt;=0</formula>
    </cfRule>
  </conditionalFormatting>
  <conditionalFormatting sqref="R50">
    <cfRule type="expression" dxfId="7" priority="7" stopIfTrue="1">
      <formula>$R$50&lt;0</formula>
    </cfRule>
    <cfRule type="expression" dxfId="6" priority="8" stopIfTrue="1">
      <formula>$R$50&gt;=0</formula>
    </cfRule>
  </conditionalFormatting>
  <conditionalFormatting sqref="R51">
    <cfRule type="expression" dxfId="5" priority="5" stopIfTrue="1">
      <formula>$R$51&lt;0</formula>
    </cfRule>
    <cfRule type="expression" dxfId="4" priority="6" stopIfTrue="1">
      <formula>$R$51&gt;=0</formula>
    </cfRule>
  </conditionalFormatting>
  <conditionalFormatting sqref="R52">
    <cfRule type="expression" dxfId="3" priority="3" stopIfTrue="1">
      <formula>$R$52&lt;0</formula>
    </cfRule>
    <cfRule type="expression" dxfId="2" priority="4" stopIfTrue="1">
      <formula>$R$52&gt;=0</formula>
    </cfRule>
  </conditionalFormatting>
  <conditionalFormatting sqref="R53">
    <cfRule type="expression" dxfId="1" priority="1" stopIfTrue="1">
      <formula>$R$53&lt;0</formula>
    </cfRule>
    <cfRule type="expression" dxfId="0" priority="2" stopIfTrue="1">
      <formula>$R$53&gt;=0</formula>
    </cfRule>
  </conditionalFormatting>
  <printOptions horizontalCentered="1" verticalCentered="1"/>
  <pageMargins left="0.25" right="0.25" top="0.25" bottom="0.25" header="0.3" footer="0.3"/>
  <pageSetup paperSize="5" scale="75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4"/>
  <sheetViews>
    <sheetView showGridLines="0" zoomScale="120" zoomScaleNormal="120" workbookViewId="0">
      <selection activeCell="J26" sqref="J26"/>
    </sheetView>
  </sheetViews>
  <sheetFormatPr defaultRowHeight="12.75" x14ac:dyDescent="0.2"/>
  <cols>
    <col min="1" max="1" width="3" customWidth="1"/>
    <col min="2" max="2" width="6.7109375" bestFit="1" customWidth="1"/>
    <col min="3" max="3" width="19.42578125" bestFit="1" customWidth="1"/>
    <col min="4" max="4" width="5.42578125" customWidth="1"/>
    <col min="5" max="5" width="4" customWidth="1"/>
    <col min="6" max="6" width="5.42578125" customWidth="1"/>
    <col min="7" max="7" width="3.28515625" customWidth="1"/>
    <col min="8" max="8" width="6.7109375" bestFit="1" customWidth="1"/>
    <col min="9" max="9" width="5.7109375" bestFit="1" customWidth="1"/>
    <col min="10" max="11" width="7.28515625" bestFit="1" customWidth="1"/>
    <col min="12" max="12" width="9.85546875" bestFit="1" customWidth="1"/>
    <col min="13" max="13" width="1.42578125" customWidth="1"/>
    <col min="14" max="14" width="7.42578125" bestFit="1" customWidth="1"/>
  </cols>
  <sheetData>
    <row r="1" spans="2:14" ht="16.5" thickBot="1" x14ac:dyDescent="0.25">
      <c r="B1" s="218" t="s">
        <v>232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</row>
    <row r="2" spans="2:14" x14ac:dyDescent="0.2">
      <c r="B2" s="151" t="s">
        <v>0</v>
      </c>
      <c r="C2" s="152" t="s">
        <v>1</v>
      </c>
      <c r="D2" s="219" t="s">
        <v>4</v>
      </c>
      <c r="E2" s="220"/>
      <c r="F2" s="221" t="s">
        <v>5</v>
      </c>
      <c r="G2" s="222"/>
      <c r="H2" s="153" t="s">
        <v>6</v>
      </c>
      <c r="I2" s="154" t="s">
        <v>10</v>
      </c>
      <c r="J2" s="153" t="s">
        <v>11</v>
      </c>
      <c r="K2" s="154" t="s">
        <v>12</v>
      </c>
      <c r="L2" s="155" t="s">
        <v>13</v>
      </c>
      <c r="N2" s="159" t="s">
        <v>15</v>
      </c>
    </row>
    <row r="3" spans="2:14" ht="15" x14ac:dyDescent="0.25">
      <c r="B3" s="58" t="s">
        <v>71</v>
      </c>
      <c r="C3" s="146" t="s">
        <v>112</v>
      </c>
      <c r="D3" s="63">
        <v>240</v>
      </c>
      <c r="E3" s="158">
        <v>1</v>
      </c>
      <c r="F3" s="63">
        <v>264</v>
      </c>
      <c r="G3" s="158">
        <v>1</v>
      </c>
      <c r="H3" s="158">
        <v>1</v>
      </c>
      <c r="I3" s="158">
        <v>0</v>
      </c>
      <c r="J3" s="158">
        <v>0</v>
      </c>
      <c r="K3" s="158">
        <v>0</v>
      </c>
      <c r="L3" s="164">
        <v>0</v>
      </c>
      <c r="N3" s="162">
        <f>SUM(E3,G3,H3,I3,J3,K3,L3)</f>
        <v>3</v>
      </c>
    </row>
    <row r="4" spans="2:14" ht="15" x14ac:dyDescent="0.25">
      <c r="B4" s="59" t="s">
        <v>72</v>
      </c>
      <c r="C4" s="147" t="s">
        <v>113</v>
      </c>
      <c r="D4" s="63">
        <v>185</v>
      </c>
      <c r="E4" s="158">
        <v>1</v>
      </c>
      <c r="F4" s="108">
        <v>238</v>
      </c>
      <c r="G4" s="158">
        <v>1</v>
      </c>
      <c r="H4" s="158">
        <v>0</v>
      </c>
      <c r="I4" s="158">
        <v>1</v>
      </c>
      <c r="J4" s="158">
        <v>0</v>
      </c>
      <c r="K4" s="158">
        <v>0</v>
      </c>
      <c r="L4" s="164">
        <v>0</v>
      </c>
      <c r="N4" s="162">
        <f>SUM(E4,G4,H4,I4,J4,K4,L4)</f>
        <v>3</v>
      </c>
    </row>
    <row r="5" spans="2:14" x14ac:dyDescent="0.2">
      <c r="B5" s="60" t="s">
        <v>73</v>
      </c>
      <c r="C5" s="140" t="s">
        <v>115</v>
      </c>
      <c r="D5" s="223"/>
      <c r="E5" s="223"/>
      <c r="F5" s="223"/>
      <c r="G5" s="223"/>
      <c r="H5" s="223"/>
      <c r="I5" s="223"/>
      <c r="J5" s="223"/>
      <c r="K5" s="223"/>
      <c r="L5" s="224"/>
      <c r="N5" s="160"/>
    </row>
    <row r="6" spans="2:14" ht="15" x14ac:dyDescent="0.25">
      <c r="B6" s="59" t="s">
        <v>74</v>
      </c>
      <c r="C6" s="147" t="s">
        <v>114</v>
      </c>
      <c r="D6" s="63">
        <v>160</v>
      </c>
      <c r="E6" s="158">
        <v>2</v>
      </c>
      <c r="F6" s="63">
        <v>233</v>
      </c>
      <c r="G6" s="158">
        <v>2</v>
      </c>
      <c r="H6" s="158">
        <v>0</v>
      </c>
      <c r="I6" s="158">
        <v>0</v>
      </c>
      <c r="J6" s="158">
        <v>2</v>
      </c>
      <c r="K6" s="158">
        <v>0</v>
      </c>
      <c r="L6" s="164">
        <v>0</v>
      </c>
      <c r="N6" s="162">
        <f t="shared" ref="N6:N8" si="0">SUM(E6,G6,H6,I6,J6,K6,L6)</f>
        <v>6</v>
      </c>
    </row>
    <row r="7" spans="2:14" ht="15" x14ac:dyDescent="0.25">
      <c r="B7" s="59" t="s">
        <v>75</v>
      </c>
      <c r="C7" s="147" t="s">
        <v>116</v>
      </c>
      <c r="D7" s="63">
        <v>130</v>
      </c>
      <c r="E7" s="158">
        <v>2</v>
      </c>
      <c r="F7" s="63">
        <v>164</v>
      </c>
      <c r="G7" s="158">
        <v>2</v>
      </c>
      <c r="H7" s="158">
        <v>0</v>
      </c>
      <c r="I7" s="158">
        <v>0</v>
      </c>
      <c r="J7" s="158">
        <v>0</v>
      </c>
      <c r="K7" s="158">
        <v>2</v>
      </c>
      <c r="L7" s="164">
        <v>0</v>
      </c>
      <c r="N7" s="162">
        <f t="shared" si="0"/>
        <v>6</v>
      </c>
    </row>
    <row r="8" spans="2:14" ht="15" x14ac:dyDescent="0.25">
      <c r="B8" s="59" t="s">
        <v>76</v>
      </c>
      <c r="C8" s="147" t="s">
        <v>117</v>
      </c>
      <c r="D8" s="63">
        <v>295</v>
      </c>
      <c r="E8" s="158">
        <v>2</v>
      </c>
      <c r="F8" s="63">
        <v>184</v>
      </c>
      <c r="G8" s="158">
        <v>2</v>
      </c>
      <c r="H8" s="158">
        <v>0</v>
      </c>
      <c r="I8" s="158">
        <v>0</v>
      </c>
      <c r="J8" s="158">
        <v>0</v>
      </c>
      <c r="K8" s="158">
        <v>0</v>
      </c>
      <c r="L8" s="164">
        <v>2</v>
      </c>
      <c r="N8" s="162">
        <f t="shared" si="0"/>
        <v>6</v>
      </c>
    </row>
    <row r="9" spans="2:14" x14ac:dyDescent="0.2">
      <c r="B9" s="60" t="s">
        <v>77</v>
      </c>
      <c r="C9" s="30" t="s">
        <v>118</v>
      </c>
      <c r="D9" s="225"/>
      <c r="E9" s="225"/>
      <c r="F9" s="225"/>
      <c r="G9" s="225"/>
      <c r="H9" s="225"/>
      <c r="I9" s="225"/>
      <c r="J9" s="225"/>
      <c r="K9" s="225"/>
      <c r="L9" s="226"/>
      <c r="N9" s="215"/>
    </row>
    <row r="10" spans="2:14" x14ac:dyDescent="0.2">
      <c r="B10" s="60" t="s">
        <v>78</v>
      </c>
      <c r="C10" s="30" t="s">
        <v>119</v>
      </c>
      <c r="D10" s="227"/>
      <c r="E10" s="227"/>
      <c r="F10" s="227"/>
      <c r="G10" s="227"/>
      <c r="H10" s="227"/>
      <c r="I10" s="227"/>
      <c r="J10" s="227"/>
      <c r="K10" s="227"/>
      <c r="L10" s="228"/>
      <c r="N10" s="217"/>
    </row>
    <row r="11" spans="2:14" x14ac:dyDescent="0.2">
      <c r="B11" s="60" t="s">
        <v>79</v>
      </c>
      <c r="C11" s="30" t="s">
        <v>120</v>
      </c>
      <c r="D11" s="229"/>
      <c r="E11" s="229"/>
      <c r="F11" s="229"/>
      <c r="G11" s="229"/>
      <c r="H11" s="229"/>
      <c r="I11" s="229"/>
      <c r="J11" s="229"/>
      <c r="K11" s="229"/>
      <c r="L11" s="230"/>
      <c r="N11" s="216"/>
    </row>
    <row r="12" spans="2:14" ht="15" x14ac:dyDescent="0.25">
      <c r="B12" s="59" t="s">
        <v>20</v>
      </c>
      <c r="C12" s="147" t="s">
        <v>121</v>
      </c>
      <c r="D12" s="63">
        <v>295</v>
      </c>
      <c r="E12" s="165">
        <v>2</v>
      </c>
      <c r="F12" s="63">
        <v>103</v>
      </c>
      <c r="G12" s="165">
        <v>1</v>
      </c>
      <c r="H12" s="165">
        <v>1</v>
      </c>
      <c r="I12" s="165">
        <v>0</v>
      </c>
      <c r="J12" s="165">
        <v>0</v>
      </c>
      <c r="K12" s="165">
        <v>0</v>
      </c>
      <c r="L12" s="166">
        <v>0</v>
      </c>
      <c r="N12" s="162">
        <f t="shared" ref="N12:N14" si="1">SUM(E12,G12,H12,I12,J12,K12,L12)</f>
        <v>4</v>
      </c>
    </row>
    <row r="13" spans="2:14" ht="15" x14ac:dyDescent="0.25">
      <c r="B13" s="59" t="s">
        <v>21</v>
      </c>
      <c r="C13" s="147" t="s">
        <v>122</v>
      </c>
      <c r="D13" s="70">
        <v>485</v>
      </c>
      <c r="E13" s="165">
        <v>2</v>
      </c>
      <c r="F13" s="70">
        <v>114</v>
      </c>
      <c r="G13" s="165">
        <v>1</v>
      </c>
      <c r="H13" s="165">
        <v>0</v>
      </c>
      <c r="I13" s="165">
        <v>1</v>
      </c>
      <c r="J13" s="165">
        <v>0</v>
      </c>
      <c r="K13" s="165">
        <v>0</v>
      </c>
      <c r="L13" s="166">
        <v>0</v>
      </c>
      <c r="N13" s="162">
        <f t="shared" si="1"/>
        <v>4</v>
      </c>
    </row>
    <row r="14" spans="2:14" ht="15" x14ac:dyDescent="0.25">
      <c r="B14" s="59" t="s">
        <v>22</v>
      </c>
      <c r="C14" s="147" t="s">
        <v>123</v>
      </c>
      <c r="D14" s="108">
        <v>380</v>
      </c>
      <c r="E14" s="165">
        <v>2</v>
      </c>
      <c r="F14" s="108">
        <v>84</v>
      </c>
      <c r="G14" s="165">
        <v>1</v>
      </c>
      <c r="H14" s="165">
        <v>0</v>
      </c>
      <c r="I14" s="165">
        <v>0</v>
      </c>
      <c r="J14" s="165">
        <v>1</v>
      </c>
      <c r="K14" s="165">
        <v>0</v>
      </c>
      <c r="L14" s="166">
        <v>0</v>
      </c>
      <c r="N14" s="162">
        <f t="shared" si="1"/>
        <v>4</v>
      </c>
    </row>
    <row r="15" spans="2:14" x14ac:dyDescent="0.2">
      <c r="B15" s="60" t="s">
        <v>23</v>
      </c>
      <c r="C15" s="30" t="s">
        <v>124</v>
      </c>
      <c r="D15" s="225"/>
      <c r="E15" s="225"/>
      <c r="F15" s="225"/>
      <c r="G15" s="225"/>
      <c r="H15" s="225"/>
      <c r="I15" s="225"/>
      <c r="J15" s="225"/>
      <c r="K15" s="225"/>
      <c r="L15" s="226"/>
      <c r="N15" s="215"/>
    </row>
    <row r="16" spans="2:14" x14ac:dyDescent="0.2">
      <c r="B16" s="60" t="s">
        <v>24</v>
      </c>
      <c r="C16" s="30" t="s">
        <v>125</v>
      </c>
      <c r="D16" s="229"/>
      <c r="E16" s="229"/>
      <c r="F16" s="229"/>
      <c r="G16" s="229"/>
      <c r="H16" s="229"/>
      <c r="I16" s="229"/>
      <c r="J16" s="229"/>
      <c r="K16" s="229"/>
      <c r="L16" s="230"/>
      <c r="N16" s="216"/>
    </row>
    <row r="17" spans="2:14" ht="15" x14ac:dyDescent="0.25">
      <c r="B17" s="59" t="s">
        <v>25</v>
      </c>
      <c r="C17" s="147" t="s">
        <v>126</v>
      </c>
      <c r="D17" s="111">
        <v>275</v>
      </c>
      <c r="E17" s="165">
        <v>2</v>
      </c>
      <c r="F17" s="111">
        <v>183</v>
      </c>
      <c r="G17" s="165">
        <v>1</v>
      </c>
      <c r="H17" s="165">
        <v>0</v>
      </c>
      <c r="I17" s="165">
        <v>0</v>
      </c>
      <c r="J17" s="165">
        <v>0</v>
      </c>
      <c r="K17" s="165">
        <v>1</v>
      </c>
      <c r="L17" s="166">
        <v>0</v>
      </c>
      <c r="N17" s="162">
        <f t="shared" ref="N17:N18" si="2">SUM(E17,G17,H17,I17,J17,K17,L17)</f>
        <v>4</v>
      </c>
    </row>
    <row r="18" spans="2:14" ht="15" x14ac:dyDescent="0.25">
      <c r="B18" s="59" t="s">
        <v>26</v>
      </c>
      <c r="C18" s="147" t="s">
        <v>127</v>
      </c>
      <c r="D18" s="117">
        <v>455</v>
      </c>
      <c r="E18" s="165">
        <v>2</v>
      </c>
      <c r="F18" s="117">
        <v>103</v>
      </c>
      <c r="G18" s="165">
        <v>1</v>
      </c>
      <c r="H18" s="165">
        <v>0</v>
      </c>
      <c r="I18" s="165">
        <v>0</v>
      </c>
      <c r="J18" s="165">
        <v>0</v>
      </c>
      <c r="K18" s="165">
        <v>0</v>
      </c>
      <c r="L18" s="166">
        <v>1</v>
      </c>
      <c r="N18" s="162">
        <f t="shared" si="2"/>
        <v>4</v>
      </c>
    </row>
    <row r="19" spans="2:14" x14ac:dyDescent="0.2">
      <c r="B19" s="60" t="s">
        <v>27</v>
      </c>
      <c r="C19" s="140" t="s">
        <v>128</v>
      </c>
      <c r="D19" s="223"/>
      <c r="E19" s="223"/>
      <c r="F19" s="223"/>
      <c r="G19" s="223"/>
      <c r="H19" s="223"/>
      <c r="I19" s="223"/>
      <c r="J19" s="223"/>
      <c r="K19" s="223"/>
      <c r="L19" s="224"/>
      <c r="N19" s="160"/>
    </row>
    <row r="20" spans="2:14" ht="15" x14ac:dyDescent="0.25">
      <c r="B20" s="59" t="s">
        <v>28</v>
      </c>
      <c r="C20" s="147" t="s">
        <v>129</v>
      </c>
      <c r="D20" s="117">
        <v>245</v>
      </c>
      <c r="E20" s="165">
        <v>2</v>
      </c>
      <c r="F20" s="111">
        <v>133</v>
      </c>
      <c r="G20" s="165">
        <v>1</v>
      </c>
      <c r="H20" s="165">
        <v>1</v>
      </c>
      <c r="I20" s="165">
        <v>0</v>
      </c>
      <c r="J20" s="165">
        <v>0</v>
      </c>
      <c r="K20" s="165">
        <v>0</v>
      </c>
      <c r="L20" s="166">
        <v>0</v>
      </c>
      <c r="N20" s="162">
        <f t="shared" ref="N20:N22" si="3">SUM(E20,G20,H20,I20,J20,K20,L20)</f>
        <v>4</v>
      </c>
    </row>
    <row r="21" spans="2:14" ht="15" x14ac:dyDescent="0.25">
      <c r="B21" s="59" t="s">
        <v>29</v>
      </c>
      <c r="C21" s="147" t="s">
        <v>130</v>
      </c>
      <c r="D21" s="117">
        <v>150</v>
      </c>
      <c r="E21" s="165">
        <v>2</v>
      </c>
      <c r="F21" s="70">
        <v>302</v>
      </c>
      <c r="G21" s="165">
        <v>1</v>
      </c>
      <c r="H21" s="165">
        <v>0</v>
      </c>
      <c r="I21" s="165">
        <v>1</v>
      </c>
      <c r="J21" s="165">
        <v>0</v>
      </c>
      <c r="K21" s="165">
        <v>0</v>
      </c>
      <c r="L21" s="166">
        <v>0</v>
      </c>
      <c r="N21" s="162">
        <f t="shared" si="3"/>
        <v>4</v>
      </c>
    </row>
    <row r="22" spans="2:14" ht="15" x14ac:dyDescent="0.25">
      <c r="B22" s="59" t="s">
        <v>30</v>
      </c>
      <c r="C22" s="147" t="s">
        <v>131</v>
      </c>
      <c r="D22" s="117">
        <v>215</v>
      </c>
      <c r="E22" s="165">
        <v>2</v>
      </c>
      <c r="F22" s="117">
        <v>183</v>
      </c>
      <c r="G22" s="165">
        <v>1</v>
      </c>
      <c r="H22" s="165">
        <v>0</v>
      </c>
      <c r="I22" s="165">
        <v>0</v>
      </c>
      <c r="J22" s="165">
        <v>1</v>
      </c>
      <c r="K22" s="165">
        <v>0</v>
      </c>
      <c r="L22" s="166">
        <v>0</v>
      </c>
      <c r="N22" s="162">
        <f t="shared" si="3"/>
        <v>4</v>
      </c>
    </row>
    <row r="23" spans="2:14" x14ac:dyDescent="0.2">
      <c r="B23" s="60" t="s">
        <v>31</v>
      </c>
      <c r="C23" s="140" t="s">
        <v>132</v>
      </c>
      <c r="D23" s="223"/>
      <c r="E23" s="223"/>
      <c r="F23" s="223"/>
      <c r="G23" s="223"/>
      <c r="H23" s="223"/>
      <c r="I23" s="223"/>
      <c r="J23" s="223"/>
      <c r="K23" s="223"/>
      <c r="L23" s="224"/>
      <c r="N23" s="160"/>
    </row>
    <row r="24" spans="2:14" ht="15" x14ac:dyDescent="0.25">
      <c r="B24" s="59" t="s">
        <v>32</v>
      </c>
      <c r="C24" s="147" t="s">
        <v>133</v>
      </c>
      <c r="D24" s="119">
        <v>155</v>
      </c>
      <c r="E24" s="165">
        <v>2</v>
      </c>
      <c r="F24" s="119">
        <v>103</v>
      </c>
      <c r="G24" s="165">
        <v>1</v>
      </c>
      <c r="H24" s="165">
        <v>0</v>
      </c>
      <c r="I24" s="165">
        <v>0</v>
      </c>
      <c r="J24" s="165">
        <v>0</v>
      </c>
      <c r="K24" s="165">
        <v>1</v>
      </c>
      <c r="L24" s="166">
        <v>0</v>
      </c>
      <c r="N24" s="162">
        <f t="shared" ref="N24:N26" si="4">SUM(E24,G24,H24,I24,J24,K24,L24)</f>
        <v>4</v>
      </c>
    </row>
    <row r="25" spans="2:14" ht="15" x14ac:dyDescent="0.25">
      <c r="B25" s="59" t="s">
        <v>33</v>
      </c>
      <c r="C25" s="147" t="s">
        <v>134</v>
      </c>
      <c r="D25" s="72">
        <v>55</v>
      </c>
      <c r="E25" s="165">
        <v>2</v>
      </c>
      <c r="F25" s="72">
        <v>188</v>
      </c>
      <c r="G25" s="165">
        <v>1</v>
      </c>
      <c r="H25" s="165">
        <v>0</v>
      </c>
      <c r="I25" s="165">
        <v>0</v>
      </c>
      <c r="J25" s="165">
        <v>0</v>
      </c>
      <c r="K25" s="165">
        <v>0</v>
      </c>
      <c r="L25" s="166">
        <v>1</v>
      </c>
      <c r="N25" s="162">
        <f t="shared" si="4"/>
        <v>4</v>
      </c>
    </row>
    <row r="26" spans="2:14" ht="15" x14ac:dyDescent="0.25">
      <c r="B26" s="59" t="s">
        <v>34</v>
      </c>
      <c r="C26" s="147" t="s">
        <v>135</v>
      </c>
      <c r="D26" s="121">
        <v>320</v>
      </c>
      <c r="E26" s="165">
        <v>3</v>
      </c>
      <c r="F26" s="121">
        <v>0</v>
      </c>
      <c r="G26" s="165">
        <v>0</v>
      </c>
      <c r="H26" s="165">
        <v>1</v>
      </c>
      <c r="I26" s="165">
        <v>0</v>
      </c>
      <c r="J26" s="165">
        <v>0</v>
      </c>
      <c r="K26" s="165">
        <v>0</v>
      </c>
      <c r="L26" s="166">
        <v>0</v>
      </c>
      <c r="N26" s="162">
        <f t="shared" si="4"/>
        <v>4</v>
      </c>
    </row>
    <row r="27" spans="2:14" x14ac:dyDescent="0.2">
      <c r="B27" s="60" t="s">
        <v>35</v>
      </c>
      <c r="C27" s="140" t="s">
        <v>136</v>
      </c>
      <c r="D27" s="223"/>
      <c r="E27" s="223"/>
      <c r="F27" s="223"/>
      <c r="G27" s="223"/>
      <c r="H27" s="223"/>
      <c r="I27" s="223"/>
      <c r="J27" s="223"/>
      <c r="K27" s="223"/>
      <c r="L27" s="224"/>
      <c r="N27" s="160"/>
    </row>
    <row r="28" spans="2:14" ht="15" x14ac:dyDescent="0.25">
      <c r="B28" s="59" t="s">
        <v>36</v>
      </c>
      <c r="C28" s="147" t="s">
        <v>137</v>
      </c>
      <c r="D28" s="119">
        <v>260</v>
      </c>
      <c r="E28" s="165">
        <v>2</v>
      </c>
      <c r="F28" s="119">
        <v>87</v>
      </c>
      <c r="G28" s="165">
        <v>1</v>
      </c>
      <c r="H28" s="165">
        <v>0</v>
      </c>
      <c r="I28" s="165">
        <v>1</v>
      </c>
      <c r="J28" s="165">
        <v>0</v>
      </c>
      <c r="K28" s="165">
        <v>0</v>
      </c>
      <c r="L28" s="166">
        <v>0</v>
      </c>
      <c r="N28" s="162">
        <f t="shared" ref="N28:N29" si="5">SUM(E28,G28,H28,I28,J28,K28,L28)</f>
        <v>4</v>
      </c>
    </row>
    <row r="29" spans="2:14" ht="15" x14ac:dyDescent="0.25">
      <c r="B29" s="59" t="s">
        <v>37</v>
      </c>
      <c r="C29" s="147" t="s">
        <v>138</v>
      </c>
      <c r="D29" s="117">
        <v>250</v>
      </c>
      <c r="E29" s="165">
        <v>2</v>
      </c>
      <c r="F29" s="117">
        <v>108</v>
      </c>
      <c r="G29" s="165">
        <v>1</v>
      </c>
      <c r="H29" s="165">
        <v>0</v>
      </c>
      <c r="I29" s="165">
        <v>0</v>
      </c>
      <c r="J29" s="165">
        <v>1</v>
      </c>
      <c r="K29" s="165">
        <v>0</v>
      </c>
      <c r="L29" s="166">
        <v>0</v>
      </c>
      <c r="N29" s="162">
        <f t="shared" si="5"/>
        <v>4</v>
      </c>
    </row>
    <row r="30" spans="2:14" x14ac:dyDescent="0.2">
      <c r="B30" s="62" t="s">
        <v>38</v>
      </c>
      <c r="C30" s="139" t="s">
        <v>139</v>
      </c>
      <c r="D30" s="223"/>
      <c r="E30" s="223"/>
      <c r="F30" s="223"/>
      <c r="G30" s="223"/>
      <c r="H30" s="223"/>
      <c r="I30" s="223"/>
      <c r="J30" s="223"/>
      <c r="K30" s="223"/>
      <c r="L30" s="224"/>
      <c r="N30" s="160"/>
    </row>
    <row r="31" spans="2:14" ht="15" x14ac:dyDescent="0.25">
      <c r="B31" s="75" t="s">
        <v>39</v>
      </c>
      <c r="C31" s="148" t="s">
        <v>140</v>
      </c>
      <c r="D31" s="111">
        <v>250</v>
      </c>
      <c r="E31" s="165">
        <v>2</v>
      </c>
      <c r="F31" s="111">
        <v>253</v>
      </c>
      <c r="G31" s="165">
        <v>1</v>
      </c>
      <c r="H31" s="165">
        <v>0</v>
      </c>
      <c r="I31" s="165">
        <v>0</v>
      </c>
      <c r="J31" s="165">
        <v>0</v>
      </c>
      <c r="K31" s="165">
        <v>1</v>
      </c>
      <c r="L31" s="166">
        <v>0</v>
      </c>
      <c r="N31" s="162">
        <f t="shared" ref="N31:N33" si="6">SUM(E31,G31,H31,I31,J31,K31,L31)</f>
        <v>4</v>
      </c>
    </row>
    <row r="32" spans="2:14" ht="15" x14ac:dyDescent="0.25">
      <c r="B32" s="59" t="s">
        <v>40</v>
      </c>
      <c r="C32" s="147" t="s">
        <v>163</v>
      </c>
      <c r="D32" s="63">
        <v>400</v>
      </c>
      <c r="E32" s="165">
        <v>2</v>
      </c>
      <c r="F32" s="63">
        <v>239</v>
      </c>
      <c r="G32" s="165">
        <v>1</v>
      </c>
      <c r="H32" s="165">
        <v>0</v>
      </c>
      <c r="I32" s="165">
        <v>0</v>
      </c>
      <c r="J32" s="165">
        <v>0</v>
      </c>
      <c r="K32" s="165">
        <v>0</v>
      </c>
      <c r="L32" s="166">
        <v>1</v>
      </c>
      <c r="N32" s="162">
        <f t="shared" si="6"/>
        <v>4</v>
      </c>
    </row>
    <row r="33" spans="2:14" ht="15" x14ac:dyDescent="0.25">
      <c r="B33" s="59" t="s">
        <v>41</v>
      </c>
      <c r="C33" s="147" t="s">
        <v>141</v>
      </c>
      <c r="D33" s="108">
        <v>260</v>
      </c>
      <c r="E33" s="165">
        <v>2</v>
      </c>
      <c r="F33" s="108">
        <v>187</v>
      </c>
      <c r="G33" s="165">
        <v>1</v>
      </c>
      <c r="H33" s="165">
        <v>1</v>
      </c>
      <c r="I33" s="165">
        <v>0</v>
      </c>
      <c r="J33" s="165">
        <v>0</v>
      </c>
      <c r="K33" s="165">
        <v>0</v>
      </c>
      <c r="L33" s="166">
        <v>0</v>
      </c>
      <c r="N33" s="162">
        <f t="shared" si="6"/>
        <v>4</v>
      </c>
    </row>
    <row r="34" spans="2:14" x14ac:dyDescent="0.2">
      <c r="B34" s="62" t="s">
        <v>42</v>
      </c>
      <c r="C34" s="139" t="s">
        <v>142</v>
      </c>
      <c r="D34" s="223"/>
      <c r="E34" s="223"/>
      <c r="F34" s="223"/>
      <c r="G34" s="223"/>
      <c r="H34" s="223"/>
      <c r="I34" s="223"/>
      <c r="J34" s="223"/>
      <c r="K34" s="223"/>
      <c r="L34" s="224"/>
      <c r="N34" s="160"/>
    </row>
    <row r="35" spans="2:14" ht="15" x14ac:dyDescent="0.25">
      <c r="B35" s="59" t="s">
        <v>43</v>
      </c>
      <c r="C35" s="147" t="s">
        <v>143</v>
      </c>
      <c r="D35" s="111">
        <v>320</v>
      </c>
      <c r="E35" s="165">
        <v>2</v>
      </c>
      <c r="F35" s="111">
        <v>215</v>
      </c>
      <c r="G35" s="165">
        <v>1</v>
      </c>
      <c r="H35" s="165">
        <v>0</v>
      </c>
      <c r="I35" s="165">
        <v>1</v>
      </c>
      <c r="J35" s="165">
        <v>0</v>
      </c>
      <c r="K35" s="165">
        <v>0</v>
      </c>
      <c r="L35" s="166">
        <v>0</v>
      </c>
      <c r="N35" s="162">
        <f>SUM(E35,G35,H35,I35,J35,K35,L35)</f>
        <v>4</v>
      </c>
    </row>
    <row r="36" spans="2:14" ht="15" x14ac:dyDescent="0.25">
      <c r="B36" s="59" t="s">
        <v>44</v>
      </c>
      <c r="C36" s="149" t="s">
        <v>144</v>
      </c>
      <c r="D36" s="63">
        <v>385</v>
      </c>
      <c r="E36" s="165">
        <v>2</v>
      </c>
      <c r="F36" s="63">
        <v>237</v>
      </c>
      <c r="G36" s="165">
        <v>1</v>
      </c>
      <c r="H36" s="165">
        <v>0</v>
      </c>
      <c r="I36" s="165">
        <v>0</v>
      </c>
      <c r="J36" s="165">
        <v>1</v>
      </c>
      <c r="K36" s="165">
        <v>0</v>
      </c>
      <c r="L36" s="166">
        <v>0</v>
      </c>
      <c r="N36" s="162">
        <f t="shared" ref="N36:N37" si="7">SUM(E36,G36,H36,I36,J36,K36,L36)</f>
        <v>4</v>
      </c>
    </row>
    <row r="37" spans="2:14" ht="15" x14ac:dyDescent="0.25">
      <c r="B37" s="75" t="s">
        <v>47</v>
      </c>
      <c r="C37" s="148" t="s">
        <v>145</v>
      </c>
      <c r="D37" s="108">
        <v>270</v>
      </c>
      <c r="E37" s="165">
        <v>2</v>
      </c>
      <c r="F37" s="108">
        <v>228</v>
      </c>
      <c r="G37" s="165">
        <v>1</v>
      </c>
      <c r="H37" s="165">
        <v>0</v>
      </c>
      <c r="I37" s="165">
        <v>0</v>
      </c>
      <c r="J37" s="165">
        <v>0</v>
      </c>
      <c r="K37" s="165">
        <v>1</v>
      </c>
      <c r="L37" s="166">
        <v>0</v>
      </c>
      <c r="N37" s="162">
        <f t="shared" si="7"/>
        <v>4</v>
      </c>
    </row>
    <row r="38" spans="2:14" x14ac:dyDescent="0.2">
      <c r="B38" s="62" t="s">
        <v>45</v>
      </c>
      <c r="C38" s="139" t="s">
        <v>146</v>
      </c>
      <c r="D38" s="223"/>
      <c r="E38" s="223"/>
      <c r="F38" s="223"/>
      <c r="G38" s="223"/>
      <c r="H38" s="223"/>
      <c r="I38" s="223"/>
      <c r="J38" s="223"/>
      <c r="K38" s="223"/>
      <c r="L38" s="224"/>
      <c r="N38" s="160"/>
    </row>
    <row r="39" spans="2:14" ht="15" x14ac:dyDescent="0.25">
      <c r="B39" s="59" t="s">
        <v>46</v>
      </c>
      <c r="C39" s="147" t="s">
        <v>147</v>
      </c>
      <c r="D39" s="111">
        <v>470</v>
      </c>
      <c r="E39" s="165">
        <v>2</v>
      </c>
      <c r="F39" s="111">
        <v>103</v>
      </c>
      <c r="G39" s="165">
        <v>1</v>
      </c>
      <c r="H39" s="165">
        <v>0</v>
      </c>
      <c r="I39" s="165">
        <v>0</v>
      </c>
      <c r="J39" s="165">
        <v>0</v>
      </c>
      <c r="K39" s="165">
        <v>0</v>
      </c>
      <c r="L39" s="166">
        <v>1</v>
      </c>
      <c r="N39" s="162">
        <f t="shared" ref="N39:N42" si="8">SUM(E39,G39,H39,I39,J39,K39,L39)</f>
        <v>4</v>
      </c>
    </row>
    <row r="40" spans="2:14" ht="15" x14ac:dyDescent="0.25">
      <c r="B40" s="59" t="s">
        <v>48</v>
      </c>
      <c r="C40" s="147" t="s">
        <v>148</v>
      </c>
      <c r="D40" s="63">
        <v>580</v>
      </c>
      <c r="E40" s="165">
        <v>2</v>
      </c>
      <c r="F40" s="63">
        <v>185</v>
      </c>
      <c r="G40" s="165">
        <v>1</v>
      </c>
      <c r="H40" s="165">
        <v>0</v>
      </c>
      <c r="I40" s="165">
        <v>0</v>
      </c>
      <c r="J40" s="165">
        <v>0</v>
      </c>
      <c r="K40" s="165">
        <v>1</v>
      </c>
      <c r="L40" s="166">
        <v>0</v>
      </c>
      <c r="N40" s="162">
        <f t="shared" si="8"/>
        <v>4</v>
      </c>
    </row>
    <row r="41" spans="2:14" ht="15" x14ac:dyDescent="0.25">
      <c r="B41" s="59" t="s">
        <v>49</v>
      </c>
      <c r="C41" s="149" t="s">
        <v>149</v>
      </c>
      <c r="D41" s="63">
        <v>320</v>
      </c>
      <c r="E41" s="165">
        <v>2</v>
      </c>
      <c r="F41" s="63">
        <v>187</v>
      </c>
      <c r="G41" s="165">
        <v>1</v>
      </c>
      <c r="H41" s="165">
        <v>0</v>
      </c>
      <c r="I41" s="165">
        <v>0</v>
      </c>
      <c r="J41" s="165">
        <v>1</v>
      </c>
      <c r="K41" s="165">
        <v>0</v>
      </c>
      <c r="L41" s="166">
        <v>0</v>
      </c>
      <c r="N41" s="162">
        <f t="shared" si="8"/>
        <v>4</v>
      </c>
    </row>
    <row r="42" spans="2:14" ht="15" x14ac:dyDescent="0.25">
      <c r="B42" s="75" t="s">
        <v>50</v>
      </c>
      <c r="C42" s="148" t="s">
        <v>150</v>
      </c>
      <c r="D42" s="108">
        <v>320</v>
      </c>
      <c r="E42" s="165">
        <v>2</v>
      </c>
      <c r="F42" s="108">
        <v>183</v>
      </c>
      <c r="G42" s="165">
        <v>1</v>
      </c>
      <c r="H42" s="165">
        <v>0</v>
      </c>
      <c r="I42" s="165">
        <v>1</v>
      </c>
      <c r="J42" s="165">
        <v>0</v>
      </c>
      <c r="K42" s="165">
        <v>0</v>
      </c>
      <c r="L42" s="166">
        <v>0</v>
      </c>
      <c r="N42" s="162">
        <f t="shared" si="8"/>
        <v>4</v>
      </c>
    </row>
    <row r="43" spans="2:14" x14ac:dyDescent="0.2">
      <c r="B43" s="62" t="s">
        <v>51</v>
      </c>
      <c r="C43" s="139" t="s">
        <v>151</v>
      </c>
      <c r="D43" s="223"/>
      <c r="E43" s="223"/>
      <c r="F43" s="223"/>
      <c r="G43" s="223"/>
      <c r="H43" s="223"/>
      <c r="I43" s="223"/>
      <c r="J43" s="223"/>
      <c r="K43" s="223"/>
      <c r="L43" s="224"/>
      <c r="N43" s="160"/>
    </row>
    <row r="44" spans="2:14" ht="15" x14ac:dyDescent="0.25">
      <c r="B44" s="59" t="s">
        <v>52</v>
      </c>
      <c r="C44" s="147" t="s">
        <v>152</v>
      </c>
      <c r="D44" s="111">
        <v>260</v>
      </c>
      <c r="E44" s="165">
        <v>2</v>
      </c>
      <c r="F44" s="124">
        <v>203</v>
      </c>
      <c r="G44" s="165">
        <v>1</v>
      </c>
      <c r="H44" s="165">
        <v>1</v>
      </c>
      <c r="I44" s="165">
        <v>0</v>
      </c>
      <c r="J44" s="165">
        <v>0</v>
      </c>
      <c r="K44" s="165">
        <v>0</v>
      </c>
      <c r="L44" s="166">
        <v>0</v>
      </c>
      <c r="N44" s="162">
        <f t="shared" ref="N44:N46" si="9">SUM(E44,G44,H44,I44,J44,K44,L44)</f>
        <v>4</v>
      </c>
    </row>
    <row r="45" spans="2:14" ht="15" x14ac:dyDescent="0.25">
      <c r="B45" s="59" t="s">
        <v>53</v>
      </c>
      <c r="C45" s="147" t="s">
        <v>153</v>
      </c>
      <c r="D45" s="63">
        <v>395</v>
      </c>
      <c r="E45" s="165">
        <v>2</v>
      </c>
      <c r="F45" s="12">
        <v>189</v>
      </c>
      <c r="G45" s="165">
        <v>1</v>
      </c>
      <c r="H45" s="165">
        <v>0</v>
      </c>
      <c r="I45" s="165">
        <v>1</v>
      </c>
      <c r="J45" s="165">
        <v>0</v>
      </c>
      <c r="K45" s="165">
        <v>0</v>
      </c>
      <c r="L45" s="166">
        <v>0</v>
      </c>
      <c r="N45" s="162">
        <f t="shared" si="9"/>
        <v>4</v>
      </c>
    </row>
    <row r="46" spans="2:14" ht="15" x14ac:dyDescent="0.25">
      <c r="B46" s="61" t="s">
        <v>54</v>
      </c>
      <c r="C46" s="150" t="s">
        <v>154</v>
      </c>
      <c r="D46" s="108">
        <v>270</v>
      </c>
      <c r="E46" s="165">
        <v>2</v>
      </c>
      <c r="F46" s="108">
        <v>189</v>
      </c>
      <c r="G46" s="165">
        <v>1</v>
      </c>
      <c r="H46" s="165">
        <v>0</v>
      </c>
      <c r="I46" s="165">
        <v>0</v>
      </c>
      <c r="J46" s="165">
        <v>1</v>
      </c>
      <c r="K46" s="165">
        <v>0</v>
      </c>
      <c r="L46" s="166">
        <v>0</v>
      </c>
      <c r="N46" s="162">
        <f t="shared" si="9"/>
        <v>4</v>
      </c>
    </row>
    <row r="47" spans="2:14" x14ac:dyDescent="0.2">
      <c r="B47" s="62" t="s">
        <v>55</v>
      </c>
      <c r="C47" s="139" t="s">
        <v>155</v>
      </c>
      <c r="D47" s="223"/>
      <c r="E47" s="223"/>
      <c r="F47" s="223"/>
      <c r="G47" s="223"/>
      <c r="H47" s="223"/>
      <c r="I47" s="223"/>
      <c r="J47" s="223"/>
      <c r="K47" s="223"/>
      <c r="L47" s="224"/>
      <c r="N47" s="160"/>
    </row>
    <row r="48" spans="2:14" ht="15" x14ac:dyDescent="0.25">
      <c r="B48" s="59" t="s">
        <v>56</v>
      </c>
      <c r="C48" s="147" t="s">
        <v>156</v>
      </c>
      <c r="D48" s="123">
        <v>475</v>
      </c>
      <c r="E48" s="165">
        <v>2</v>
      </c>
      <c r="F48" s="123">
        <v>199</v>
      </c>
      <c r="G48" s="165">
        <v>1</v>
      </c>
      <c r="H48" s="165">
        <v>0</v>
      </c>
      <c r="I48" s="165">
        <v>0</v>
      </c>
      <c r="J48" s="165">
        <v>0</v>
      </c>
      <c r="K48" s="165">
        <v>1</v>
      </c>
      <c r="L48" s="166">
        <v>0</v>
      </c>
      <c r="N48" s="162">
        <f t="shared" ref="N48:N51" si="10">SUM(E48,G48,H48,I48,J48,K48,L48)</f>
        <v>4</v>
      </c>
    </row>
    <row r="49" spans="2:14" ht="15" x14ac:dyDescent="0.25">
      <c r="B49" s="59" t="s">
        <v>57</v>
      </c>
      <c r="C49" s="147" t="s">
        <v>157</v>
      </c>
      <c r="D49" s="12">
        <v>260</v>
      </c>
      <c r="E49" s="165">
        <v>2</v>
      </c>
      <c r="F49" s="12">
        <v>189</v>
      </c>
      <c r="G49" s="165">
        <v>1</v>
      </c>
      <c r="H49" s="165">
        <v>0</v>
      </c>
      <c r="I49" s="165">
        <v>0</v>
      </c>
      <c r="J49" s="165">
        <v>0</v>
      </c>
      <c r="K49" s="165">
        <v>0</v>
      </c>
      <c r="L49" s="166">
        <v>1</v>
      </c>
      <c r="N49" s="162">
        <f t="shared" si="10"/>
        <v>4</v>
      </c>
    </row>
    <row r="50" spans="2:14" ht="15" x14ac:dyDescent="0.25">
      <c r="B50" s="59" t="s">
        <v>58</v>
      </c>
      <c r="C50" s="149" t="s">
        <v>158</v>
      </c>
      <c r="D50" s="12">
        <v>390</v>
      </c>
      <c r="E50" s="165">
        <v>2</v>
      </c>
      <c r="F50" s="12">
        <v>189</v>
      </c>
      <c r="G50" s="165">
        <v>1</v>
      </c>
      <c r="H50" s="165">
        <v>0</v>
      </c>
      <c r="I50" s="165">
        <v>0</v>
      </c>
      <c r="J50" s="165">
        <v>0</v>
      </c>
      <c r="K50" s="165">
        <v>1</v>
      </c>
      <c r="L50" s="166">
        <v>0</v>
      </c>
      <c r="N50" s="162">
        <f t="shared" si="10"/>
        <v>4</v>
      </c>
    </row>
    <row r="51" spans="2:14" ht="15" x14ac:dyDescent="0.25">
      <c r="B51" s="61" t="s">
        <v>59</v>
      </c>
      <c r="C51" s="150" t="s">
        <v>159</v>
      </c>
      <c r="D51" s="108">
        <v>280</v>
      </c>
      <c r="E51" s="165">
        <v>2</v>
      </c>
      <c r="F51" s="108">
        <v>182</v>
      </c>
      <c r="G51" s="165">
        <v>1</v>
      </c>
      <c r="H51" s="165">
        <v>0</v>
      </c>
      <c r="I51" s="165">
        <v>0</v>
      </c>
      <c r="J51" s="165">
        <v>1</v>
      </c>
      <c r="K51" s="165">
        <v>0</v>
      </c>
      <c r="L51" s="166">
        <v>0</v>
      </c>
      <c r="N51" s="162">
        <f t="shared" si="10"/>
        <v>4</v>
      </c>
    </row>
    <row r="52" spans="2:14" x14ac:dyDescent="0.2">
      <c r="B52" s="62" t="s">
        <v>60</v>
      </c>
      <c r="C52" s="139" t="s">
        <v>160</v>
      </c>
      <c r="D52" s="223"/>
      <c r="E52" s="223"/>
      <c r="F52" s="223"/>
      <c r="G52" s="223"/>
      <c r="H52" s="223"/>
      <c r="I52" s="223"/>
      <c r="J52" s="223"/>
      <c r="K52" s="223"/>
      <c r="L52" s="224"/>
      <c r="N52" s="160"/>
    </row>
    <row r="53" spans="2:14" ht="15" x14ac:dyDescent="0.25">
      <c r="B53" s="59" t="s">
        <v>61</v>
      </c>
      <c r="C53" s="147" t="s">
        <v>161</v>
      </c>
      <c r="D53" s="124">
        <v>245</v>
      </c>
      <c r="E53" s="165">
        <v>2</v>
      </c>
      <c r="F53" s="124">
        <v>202</v>
      </c>
      <c r="G53" s="165">
        <v>1</v>
      </c>
      <c r="H53" s="165">
        <v>0</v>
      </c>
      <c r="I53" s="165">
        <v>1</v>
      </c>
      <c r="J53" s="165">
        <v>0</v>
      </c>
      <c r="K53" s="165">
        <v>0</v>
      </c>
      <c r="L53" s="166">
        <v>0</v>
      </c>
      <c r="N53" s="162">
        <f t="shared" ref="N53:N54" si="11">SUM(E53,G53,H53,I53,J53,K53,L53)</f>
        <v>4</v>
      </c>
    </row>
    <row r="54" spans="2:14" ht="15.75" thickBot="1" x14ac:dyDescent="0.3">
      <c r="B54" s="156" t="s">
        <v>62</v>
      </c>
      <c r="C54" s="157" t="s">
        <v>162</v>
      </c>
      <c r="D54" s="161">
        <v>215</v>
      </c>
      <c r="E54" s="167">
        <v>2</v>
      </c>
      <c r="F54" s="161">
        <v>188</v>
      </c>
      <c r="G54" s="167">
        <v>1</v>
      </c>
      <c r="H54" s="167">
        <v>1</v>
      </c>
      <c r="I54" s="167">
        <v>0</v>
      </c>
      <c r="J54" s="167">
        <v>0</v>
      </c>
      <c r="K54" s="167">
        <v>0</v>
      </c>
      <c r="L54" s="168">
        <v>0</v>
      </c>
      <c r="N54" s="163">
        <f t="shared" si="11"/>
        <v>4</v>
      </c>
    </row>
  </sheetData>
  <mergeCells count="17">
    <mergeCell ref="D38:L38"/>
    <mergeCell ref="D43:L43"/>
    <mergeCell ref="D47:L47"/>
    <mergeCell ref="D52:L52"/>
    <mergeCell ref="D9:L11"/>
    <mergeCell ref="D15:L16"/>
    <mergeCell ref="D19:L19"/>
    <mergeCell ref="D23:L23"/>
    <mergeCell ref="D27:L27"/>
    <mergeCell ref="D30:L30"/>
    <mergeCell ref="D34:L34"/>
    <mergeCell ref="N15:N16"/>
    <mergeCell ref="N9:N11"/>
    <mergeCell ref="B1:L1"/>
    <mergeCell ref="D2:E2"/>
    <mergeCell ref="F2:G2"/>
    <mergeCell ref="D5:L5"/>
  </mergeCells>
  <printOptions horizontalCentered="1"/>
  <pageMargins left="0" right="0" top="0" bottom="0" header="0.3" footer="0.3"/>
  <pageSetup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topLeftCell="A4" zoomScale="190" zoomScaleNormal="190" workbookViewId="0">
      <selection activeCell="C12" sqref="C12"/>
    </sheetView>
  </sheetViews>
  <sheetFormatPr defaultRowHeight="12.75" x14ac:dyDescent="0.2"/>
  <cols>
    <col min="1" max="1" width="11.28515625" bestFit="1" customWidth="1"/>
    <col min="2" max="2" width="19.85546875" bestFit="1" customWidth="1"/>
    <col min="3" max="3" width="16.85546875" customWidth="1"/>
    <col min="4" max="4" width="9.140625" customWidth="1"/>
    <col min="5" max="5" width="12.140625" customWidth="1"/>
    <col min="6" max="6" width="20.28515625" customWidth="1"/>
    <col min="7" max="7" width="13.28515625" bestFit="1" customWidth="1"/>
    <col min="8" max="8" width="13.7109375" bestFit="1" customWidth="1"/>
  </cols>
  <sheetData>
    <row r="1" spans="1:9" ht="15" x14ac:dyDescent="0.25">
      <c r="A1" s="68" t="s">
        <v>80</v>
      </c>
      <c r="B1" s="31" t="s">
        <v>81</v>
      </c>
      <c r="C1" s="32" t="s">
        <v>82</v>
      </c>
      <c r="D1" s="32" t="s">
        <v>83</v>
      </c>
      <c r="E1" s="33" t="s">
        <v>84</v>
      </c>
    </row>
    <row r="2" spans="1:9" x14ac:dyDescent="0.2">
      <c r="A2" s="79" t="s">
        <v>71</v>
      </c>
      <c r="B2" s="6" t="s">
        <v>112</v>
      </c>
      <c r="C2" s="45">
        <v>44091</v>
      </c>
      <c r="D2" s="46">
        <v>1000</v>
      </c>
      <c r="E2" s="47" t="s">
        <v>88</v>
      </c>
      <c r="F2" s="34"/>
      <c r="G2" s="34"/>
      <c r="H2" s="35"/>
      <c r="I2" s="35"/>
    </row>
    <row r="3" spans="1:9" x14ac:dyDescent="0.2">
      <c r="A3" s="59" t="s">
        <v>72</v>
      </c>
      <c r="B3" s="40" t="s">
        <v>113</v>
      </c>
      <c r="C3" s="45">
        <v>44098</v>
      </c>
      <c r="D3" s="46">
        <v>1000</v>
      </c>
      <c r="E3" s="47" t="s">
        <v>88</v>
      </c>
      <c r="F3" s="38"/>
      <c r="G3" s="38"/>
      <c r="H3" s="36"/>
      <c r="I3" s="35"/>
    </row>
    <row r="4" spans="1:9" x14ac:dyDescent="0.2">
      <c r="A4" s="60" t="s">
        <v>73</v>
      </c>
      <c r="B4" s="231" t="s">
        <v>115</v>
      </c>
      <c r="C4" s="232"/>
      <c r="D4" s="232"/>
      <c r="E4" s="233"/>
      <c r="F4" s="35"/>
      <c r="G4" s="35"/>
      <c r="H4" s="35"/>
      <c r="I4" s="35"/>
    </row>
    <row r="5" spans="1:9" x14ac:dyDescent="0.2">
      <c r="A5" s="59" t="s">
        <v>74</v>
      </c>
      <c r="B5" s="40" t="s">
        <v>114</v>
      </c>
      <c r="C5" s="48">
        <v>44112</v>
      </c>
      <c r="D5" s="46">
        <v>1000</v>
      </c>
      <c r="E5" s="47" t="s">
        <v>88</v>
      </c>
      <c r="F5" s="37"/>
      <c r="G5" s="37"/>
      <c r="H5" s="36"/>
      <c r="I5" s="35"/>
    </row>
    <row r="6" spans="1:9" x14ac:dyDescent="0.2">
      <c r="A6" s="59" t="s">
        <v>75</v>
      </c>
      <c r="B6" s="40" t="s">
        <v>116</v>
      </c>
      <c r="C6" s="48">
        <v>44119</v>
      </c>
      <c r="D6" s="46">
        <v>1000</v>
      </c>
      <c r="E6" s="47" t="s">
        <v>88</v>
      </c>
      <c r="F6" s="35"/>
      <c r="G6" s="35"/>
      <c r="H6" s="35"/>
      <c r="I6" s="35"/>
    </row>
    <row r="7" spans="1:9" x14ac:dyDescent="0.2">
      <c r="A7" s="59" t="s">
        <v>76</v>
      </c>
      <c r="B7" s="40" t="s">
        <v>117</v>
      </c>
      <c r="C7" s="48">
        <v>44126</v>
      </c>
      <c r="D7" s="46">
        <v>1000</v>
      </c>
      <c r="E7" s="47" t="s">
        <v>88</v>
      </c>
    </row>
    <row r="8" spans="1:9" x14ac:dyDescent="0.2">
      <c r="A8" s="60" t="s">
        <v>77</v>
      </c>
      <c r="B8" s="231" t="s">
        <v>118</v>
      </c>
      <c r="C8" s="232"/>
      <c r="D8" s="232"/>
      <c r="E8" s="233"/>
    </row>
    <row r="9" spans="1:9" x14ac:dyDescent="0.2">
      <c r="A9" s="60" t="s">
        <v>78</v>
      </c>
      <c r="B9" s="231" t="s">
        <v>119</v>
      </c>
      <c r="C9" s="232"/>
      <c r="D9" s="232"/>
      <c r="E9" s="233"/>
    </row>
    <row r="10" spans="1:9" x14ac:dyDescent="0.2">
      <c r="A10" s="60" t="s">
        <v>79</v>
      </c>
      <c r="B10" s="231" t="s">
        <v>120</v>
      </c>
      <c r="C10" s="232"/>
      <c r="D10" s="232"/>
      <c r="E10" s="233"/>
    </row>
    <row r="11" spans="1:9" x14ac:dyDescent="0.2">
      <c r="A11" s="59" t="s">
        <v>20</v>
      </c>
      <c r="B11" s="40" t="s">
        <v>121</v>
      </c>
      <c r="C11" s="48">
        <v>44154</v>
      </c>
      <c r="D11" s="46">
        <v>1000</v>
      </c>
      <c r="E11" s="47" t="s">
        <v>88</v>
      </c>
    </row>
    <row r="12" spans="1:9" x14ac:dyDescent="0.2">
      <c r="A12" s="59" t="s">
        <v>21</v>
      </c>
      <c r="B12" s="40" t="s">
        <v>122</v>
      </c>
      <c r="C12" s="48">
        <v>44160</v>
      </c>
      <c r="D12" s="46">
        <v>1000</v>
      </c>
      <c r="E12" s="47" t="s">
        <v>88</v>
      </c>
    </row>
    <row r="13" spans="1:9" x14ac:dyDescent="0.2">
      <c r="A13" s="59" t="s">
        <v>22</v>
      </c>
      <c r="B13" s="40" t="s">
        <v>123</v>
      </c>
      <c r="C13" s="48">
        <v>44168</v>
      </c>
      <c r="D13" s="46">
        <v>1000</v>
      </c>
      <c r="E13" s="47" t="s">
        <v>88</v>
      </c>
    </row>
    <row r="14" spans="1:9" x14ac:dyDescent="0.2">
      <c r="A14" s="60" t="s">
        <v>23</v>
      </c>
      <c r="B14" s="231" t="s">
        <v>124</v>
      </c>
      <c r="C14" s="232"/>
      <c r="D14" s="232"/>
      <c r="E14" s="233"/>
    </row>
    <row r="15" spans="1:9" x14ac:dyDescent="0.2">
      <c r="A15" s="60" t="s">
        <v>24</v>
      </c>
      <c r="B15" s="231" t="s">
        <v>125</v>
      </c>
      <c r="C15" s="232"/>
      <c r="D15" s="232"/>
      <c r="E15" s="233"/>
    </row>
    <row r="16" spans="1:9" x14ac:dyDescent="0.2">
      <c r="A16" s="59" t="s">
        <v>25</v>
      </c>
      <c r="B16" s="40" t="s">
        <v>126</v>
      </c>
      <c r="C16" s="48">
        <v>44175</v>
      </c>
      <c r="D16" s="46">
        <v>1000</v>
      </c>
      <c r="E16" s="47" t="s">
        <v>88</v>
      </c>
      <c r="F16" s="49"/>
    </row>
    <row r="17" spans="1:6" x14ac:dyDescent="0.2">
      <c r="A17" s="59" t="s">
        <v>26</v>
      </c>
      <c r="B17" s="40" t="s">
        <v>127</v>
      </c>
      <c r="C17" s="48">
        <v>44175</v>
      </c>
      <c r="D17" s="46">
        <v>1000</v>
      </c>
      <c r="E17" s="47" t="s">
        <v>88</v>
      </c>
      <c r="F17" s="49"/>
    </row>
    <row r="18" spans="1:6" x14ac:dyDescent="0.2">
      <c r="A18" s="60" t="s">
        <v>27</v>
      </c>
      <c r="B18" s="231" t="s">
        <v>128</v>
      </c>
      <c r="C18" s="232"/>
      <c r="D18" s="232"/>
      <c r="E18" s="233"/>
      <c r="F18" s="50"/>
    </row>
    <row r="19" spans="1:6" x14ac:dyDescent="0.2">
      <c r="A19" s="59" t="s">
        <v>28</v>
      </c>
      <c r="B19" s="40" t="s">
        <v>129</v>
      </c>
      <c r="C19" s="48">
        <v>44210</v>
      </c>
      <c r="D19" s="46">
        <v>1000</v>
      </c>
      <c r="E19" s="47" t="s">
        <v>88</v>
      </c>
      <c r="F19" s="50"/>
    </row>
    <row r="20" spans="1:6" x14ac:dyDescent="0.2">
      <c r="A20" s="59" t="s">
        <v>29</v>
      </c>
      <c r="B20" s="40" t="s">
        <v>130</v>
      </c>
      <c r="C20" s="48">
        <v>44217</v>
      </c>
      <c r="D20" s="46">
        <v>1000</v>
      </c>
      <c r="E20" s="47" t="s">
        <v>88</v>
      </c>
      <c r="F20" s="66"/>
    </row>
    <row r="21" spans="1:6" x14ac:dyDescent="0.2">
      <c r="A21" s="59" t="s">
        <v>30</v>
      </c>
      <c r="B21" s="40" t="s">
        <v>131</v>
      </c>
      <c r="C21" s="48">
        <v>44224</v>
      </c>
      <c r="D21" s="46">
        <v>1000</v>
      </c>
      <c r="E21" s="47" t="s">
        <v>88</v>
      </c>
      <c r="F21" s="50"/>
    </row>
    <row r="22" spans="1:6" x14ac:dyDescent="0.2">
      <c r="A22" s="60" t="s">
        <v>31</v>
      </c>
      <c r="B22" s="231" t="s">
        <v>132</v>
      </c>
      <c r="C22" s="232"/>
      <c r="D22" s="232"/>
      <c r="E22" s="233"/>
      <c r="F22" s="50"/>
    </row>
    <row r="23" spans="1:6" x14ac:dyDescent="0.2">
      <c r="A23" s="59" t="s">
        <v>32</v>
      </c>
      <c r="B23" s="40" t="s">
        <v>133</v>
      </c>
      <c r="C23" s="48">
        <v>44238</v>
      </c>
      <c r="D23" s="46">
        <v>1000</v>
      </c>
      <c r="E23" s="47" t="s">
        <v>88</v>
      </c>
      <c r="F23" s="50"/>
    </row>
    <row r="24" spans="1:6" x14ac:dyDescent="0.2">
      <c r="A24" s="59" t="s">
        <v>33</v>
      </c>
      <c r="B24" s="40" t="s">
        <v>134</v>
      </c>
      <c r="C24" s="48">
        <v>44245</v>
      </c>
      <c r="D24" s="46">
        <v>1000</v>
      </c>
      <c r="E24" s="47" t="s">
        <v>88</v>
      </c>
      <c r="F24" s="49"/>
    </row>
    <row r="25" spans="1:6" x14ac:dyDescent="0.2">
      <c r="A25" s="59" t="s">
        <v>34</v>
      </c>
      <c r="B25" s="40" t="s">
        <v>135</v>
      </c>
      <c r="C25" s="48">
        <v>44252</v>
      </c>
      <c r="D25" s="46">
        <v>1000</v>
      </c>
      <c r="E25" s="47" t="s">
        <v>88</v>
      </c>
    </row>
    <row r="26" spans="1:6" x14ac:dyDescent="0.2">
      <c r="A26" s="60" t="s">
        <v>35</v>
      </c>
      <c r="B26" s="231" t="s">
        <v>136</v>
      </c>
      <c r="C26" s="232"/>
      <c r="D26" s="232"/>
      <c r="E26" s="233"/>
    </row>
    <row r="27" spans="1:6" x14ac:dyDescent="0.2">
      <c r="A27" s="59" t="s">
        <v>36</v>
      </c>
      <c r="B27" s="40" t="s">
        <v>137</v>
      </c>
      <c r="C27" s="45">
        <v>44266</v>
      </c>
      <c r="D27" s="46">
        <v>1000</v>
      </c>
      <c r="E27" s="47" t="s">
        <v>88</v>
      </c>
    </row>
    <row r="28" spans="1:6" x14ac:dyDescent="0.2">
      <c r="A28" s="59" t="s">
        <v>37</v>
      </c>
      <c r="B28" s="40" t="s">
        <v>138</v>
      </c>
      <c r="C28" s="48">
        <v>44273</v>
      </c>
      <c r="D28" s="46">
        <v>1000</v>
      </c>
      <c r="E28" s="47" t="s">
        <v>88</v>
      </c>
    </row>
    <row r="29" spans="1:6" x14ac:dyDescent="0.2">
      <c r="A29" s="62" t="s">
        <v>38</v>
      </c>
      <c r="B29" s="231" t="s">
        <v>139</v>
      </c>
      <c r="C29" s="232"/>
      <c r="D29" s="232"/>
      <c r="E29" s="233"/>
    </row>
    <row r="30" spans="1:6" x14ac:dyDescent="0.2">
      <c r="A30" s="75" t="s">
        <v>39</v>
      </c>
      <c r="B30" s="41" t="s">
        <v>140</v>
      </c>
      <c r="C30" s="48">
        <v>44287</v>
      </c>
      <c r="D30" s="46">
        <v>1000</v>
      </c>
      <c r="E30" s="47" t="s">
        <v>88</v>
      </c>
    </row>
    <row r="31" spans="1:6" x14ac:dyDescent="0.2">
      <c r="A31" s="59" t="s">
        <v>40</v>
      </c>
      <c r="B31" s="40" t="s">
        <v>163</v>
      </c>
      <c r="C31" s="48">
        <v>44294</v>
      </c>
      <c r="D31" s="46">
        <v>1000</v>
      </c>
      <c r="E31" s="47" t="s">
        <v>88</v>
      </c>
    </row>
    <row r="32" spans="1:6" x14ac:dyDescent="0.2">
      <c r="A32" s="59" t="s">
        <v>41</v>
      </c>
      <c r="B32" s="40" t="s">
        <v>141</v>
      </c>
      <c r="C32" s="45">
        <v>44301</v>
      </c>
      <c r="D32" s="46">
        <v>1000</v>
      </c>
      <c r="E32" s="47" t="s">
        <v>88</v>
      </c>
    </row>
    <row r="33" spans="1:6" x14ac:dyDescent="0.2">
      <c r="A33" s="62" t="s">
        <v>42</v>
      </c>
      <c r="B33" s="74" t="s">
        <v>142</v>
      </c>
      <c r="C33" s="67"/>
      <c r="D33" s="64"/>
      <c r="E33" s="65"/>
    </row>
    <row r="34" spans="1:6" x14ac:dyDescent="0.2">
      <c r="A34" s="59" t="s">
        <v>43</v>
      </c>
      <c r="B34" s="40" t="s">
        <v>143</v>
      </c>
      <c r="C34" s="48">
        <v>44315</v>
      </c>
      <c r="D34" s="46">
        <v>1000</v>
      </c>
      <c r="E34" s="47" t="s">
        <v>88</v>
      </c>
    </row>
    <row r="35" spans="1:6" x14ac:dyDescent="0.2">
      <c r="A35" s="59" t="s">
        <v>44</v>
      </c>
      <c r="B35" s="51" t="s">
        <v>144</v>
      </c>
      <c r="C35" s="48">
        <v>44322</v>
      </c>
      <c r="D35" s="46">
        <v>1000</v>
      </c>
      <c r="E35" s="47" t="s">
        <v>88</v>
      </c>
    </row>
    <row r="36" spans="1:6" x14ac:dyDescent="0.2">
      <c r="A36" s="75" t="s">
        <v>47</v>
      </c>
      <c r="B36" s="41" t="s">
        <v>145</v>
      </c>
      <c r="C36" s="45">
        <v>44329</v>
      </c>
      <c r="D36" s="46">
        <v>1000</v>
      </c>
      <c r="E36" s="47" t="s">
        <v>88</v>
      </c>
    </row>
    <row r="37" spans="1:6" x14ac:dyDescent="0.2">
      <c r="A37" s="62" t="s">
        <v>45</v>
      </c>
      <c r="B37" s="231" t="s">
        <v>146</v>
      </c>
      <c r="C37" s="232"/>
      <c r="D37" s="232"/>
      <c r="E37" s="233"/>
    </row>
    <row r="38" spans="1:6" x14ac:dyDescent="0.2">
      <c r="A38" s="59" t="s">
        <v>46</v>
      </c>
      <c r="B38" s="40" t="s">
        <v>147</v>
      </c>
      <c r="C38" s="48">
        <v>44343</v>
      </c>
      <c r="D38" s="46">
        <v>1000</v>
      </c>
      <c r="E38" s="47" t="s">
        <v>88</v>
      </c>
      <c r="F38" s="49"/>
    </row>
    <row r="39" spans="1:6" x14ac:dyDescent="0.2">
      <c r="A39" s="59" t="s">
        <v>48</v>
      </c>
      <c r="B39" s="40" t="s">
        <v>148</v>
      </c>
      <c r="C39" s="48">
        <v>44350</v>
      </c>
      <c r="D39" s="46">
        <v>1000</v>
      </c>
      <c r="E39" s="47" t="s">
        <v>88</v>
      </c>
      <c r="F39" s="50"/>
    </row>
    <row r="40" spans="1:6" x14ac:dyDescent="0.2">
      <c r="A40" s="59" t="s">
        <v>49</v>
      </c>
      <c r="B40" s="51" t="s">
        <v>149</v>
      </c>
      <c r="C40" s="48">
        <v>44357</v>
      </c>
      <c r="D40" s="46">
        <v>1000</v>
      </c>
      <c r="E40" s="47" t="s">
        <v>88</v>
      </c>
      <c r="F40" s="50"/>
    </row>
    <row r="41" spans="1:6" x14ac:dyDescent="0.2">
      <c r="A41" s="75" t="s">
        <v>50</v>
      </c>
      <c r="B41" s="41" t="s">
        <v>150</v>
      </c>
      <c r="C41" s="45">
        <v>44364</v>
      </c>
      <c r="D41" s="46">
        <v>1000</v>
      </c>
      <c r="E41" s="47" t="s">
        <v>88</v>
      </c>
      <c r="F41" s="50"/>
    </row>
    <row r="42" spans="1:6" x14ac:dyDescent="0.2">
      <c r="A42" s="62" t="s">
        <v>51</v>
      </c>
      <c r="B42" s="231" t="s">
        <v>151</v>
      </c>
      <c r="C42" s="232"/>
      <c r="D42" s="232"/>
      <c r="E42" s="233"/>
      <c r="F42" s="50"/>
    </row>
    <row r="43" spans="1:6" x14ac:dyDescent="0.2">
      <c r="A43" s="59" t="s">
        <v>52</v>
      </c>
      <c r="B43" s="40" t="s">
        <v>152</v>
      </c>
      <c r="C43" s="48">
        <v>44378</v>
      </c>
      <c r="D43" s="46">
        <v>1000</v>
      </c>
      <c r="E43" s="47" t="s">
        <v>88</v>
      </c>
      <c r="F43" s="50"/>
    </row>
    <row r="44" spans="1:6" x14ac:dyDescent="0.2">
      <c r="A44" s="59" t="s">
        <v>53</v>
      </c>
      <c r="B44" s="40" t="s">
        <v>153</v>
      </c>
      <c r="C44" s="48">
        <v>44385</v>
      </c>
      <c r="D44" s="46">
        <v>1000</v>
      </c>
      <c r="E44" s="47" t="s">
        <v>88</v>
      </c>
      <c r="F44" s="50"/>
    </row>
    <row r="45" spans="1:6" x14ac:dyDescent="0.2">
      <c r="A45" s="61" t="s">
        <v>54</v>
      </c>
      <c r="B45" s="11" t="s">
        <v>154</v>
      </c>
      <c r="C45" s="45">
        <v>44392</v>
      </c>
      <c r="D45" s="46">
        <v>1000</v>
      </c>
      <c r="E45" s="47" t="s">
        <v>88</v>
      </c>
      <c r="F45" s="50"/>
    </row>
    <row r="46" spans="1:6" x14ac:dyDescent="0.2">
      <c r="A46" s="62" t="s">
        <v>55</v>
      </c>
      <c r="B46" s="231" t="s">
        <v>155</v>
      </c>
      <c r="C46" s="232"/>
      <c r="D46" s="232"/>
      <c r="E46" s="233"/>
      <c r="F46" s="50"/>
    </row>
    <row r="47" spans="1:6" x14ac:dyDescent="0.2">
      <c r="A47" s="59" t="s">
        <v>56</v>
      </c>
      <c r="B47" s="40" t="s">
        <v>156</v>
      </c>
      <c r="C47" s="48">
        <v>44406</v>
      </c>
      <c r="D47" s="46">
        <v>1000</v>
      </c>
      <c r="E47" s="47" t="s">
        <v>88</v>
      </c>
      <c r="F47" s="50"/>
    </row>
    <row r="48" spans="1:6" x14ac:dyDescent="0.2">
      <c r="A48" s="59" t="s">
        <v>57</v>
      </c>
      <c r="B48" s="40" t="s">
        <v>157</v>
      </c>
      <c r="C48" s="48">
        <v>44413</v>
      </c>
      <c r="D48" s="46">
        <v>1000</v>
      </c>
      <c r="E48" s="47" t="s">
        <v>88</v>
      </c>
      <c r="F48" s="50"/>
    </row>
    <row r="49" spans="1:6" x14ac:dyDescent="0.2">
      <c r="A49" s="59" t="s">
        <v>58</v>
      </c>
      <c r="B49" s="51" t="s">
        <v>158</v>
      </c>
      <c r="C49" s="48">
        <v>44420</v>
      </c>
      <c r="D49" s="46">
        <v>1000</v>
      </c>
      <c r="E49" s="47" t="s">
        <v>88</v>
      </c>
      <c r="F49" s="50"/>
    </row>
    <row r="50" spans="1:6" x14ac:dyDescent="0.2">
      <c r="A50" s="61" t="s">
        <v>59</v>
      </c>
      <c r="B50" s="11" t="s">
        <v>159</v>
      </c>
      <c r="C50" s="45">
        <v>44427</v>
      </c>
      <c r="D50" s="46">
        <v>1000</v>
      </c>
      <c r="E50" s="47" t="s">
        <v>88</v>
      </c>
      <c r="F50" s="50"/>
    </row>
    <row r="51" spans="1:6" x14ac:dyDescent="0.2">
      <c r="A51" s="62" t="s">
        <v>60</v>
      </c>
      <c r="B51" s="231" t="s">
        <v>160</v>
      </c>
      <c r="C51" s="232"/>
      <c r="D51" s="232"/>
      <c r="E51" s="233"/>
      <c r="F51" s="50"/>
    </row>
    <row r="52" spans="1:6" x14ac:dyDescent="0.2">
      <c r="A52" s="59" t="s">
        <v>61</v>
      </c>
      <c r="B52" s="40" t="s">
        <v>161</v>
      </c>
      <c r="C52" s="48">
        <v>44441</v>
      </c>
      <c r="D52" s="46">
        <v>1000</v>
      </c>
      <c r="E52" s="47" t="s">
        <v>88</v>
      </c>
      <c r="F52" s="49"/>
    </row>
    <row r="53" spans="1:6" ht="13.5" thickBot="1" x14ac:dyDescent="0.25">
      <c r="A53" s="59" t="s">
        <v>62</v>
      </c>
      <c r="B53" s="40" t="s">
        <v>162</v>
      </c>
      <c r="C53" s="76">
        <v>44448</v>
      </c>
      <c r="D53" s="77">
        <v>1000</v>
      </c>
      <c r="E53" s="78" t="s">
        <v>88</v>
      </c>
    </row>
  </sheetData>
  <customSheetViews>
    <customSheetView guid="{82C4AAD4-288B-4CC8-BC3F-48111EEBBAFA}" scale="130" showGridLines="0">
      <selection activeCell="D17" sqref="D17"/>
      <pageMargins left="0.7" right="0.7" top="0.75" bottom="0.75" header="0.3" footer="0.3"/>
      <pageSetup fitToWidth="0" fitToHeight="0" orientation="portrait" r:id="rId1"/>
    </customSheetView>
    <customSheetView guid="{BA8156BD-B8D4-49EB-BE9B-CF04B311125F}" scale="130" showGridLines="0">
      <selection activeCell="D17" sqref="D17"/>
      <pageMargins left="0.7" right="0.7" top="0.75" bottom="0.75" header="0.3" footer="0.3"/>
      <pageSetup fitToWidth="0" fitToHeight="0" orientation="portrait" r:id="rId2"/>
    </customSheetView>
  </customSheetViews>
  <mergeCells count="14">
    <mergeCell ref="B51:E51"/>
    <mergeCell ref="B4:E4"/>
    <mergeCell ref="B22:E22"/>
    <mergeCell ref="B26:E26"/>
    <mergeCell ref="B29:E29"/>
    <mergeCell ref="B37:E37"/>
    <mergeCell ref="B42:E42"/>
    <mergeCell ref="B46:E46"/>
    <mergeCell ref="B8:E8"/>
    <mergeCell ref="B9:E9"/>
    <mergeCell ref="B10:E10"/>
    <mergeCell ref="B14:E14"/>
    <mergeCell ref="B15:E15"/>
    <mergeCell ref="B18:E18"/>
  </mergeCells>
  <pageMargins left="0.7" right="0.7" top="0.75" bottom="0.75" header="0.3" footer="0.3"/>
  <pageSetup fitToWidth="0" fitToHeight="0" orientation="portrait" cellComments="asDisplayed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showGridLines="0" topLeftCell="A7" zoomScaleNormal="100" workbookViewId="0">
      <selection activeCell="E10" sqref="E10"/>
    </sheetView>
  </sheetViews>
  <sheetFormatPr defaultRowHeight="12.75" x14ac:dyDescent="0.2"/>
  <cols>
    <col min="1" max="1" width="15.42578125" customWidth="1"/>
    <col min="2" max="2" width="11.7109375" customWidth="1"/>
    <col min="3" max="3" width="22.7109375" bestFit="1" customWidth="1"/>
    <col min="4" max="4" width="18.28515625" customWidth="1"/>
    <col min="5" max="5" width="37.42578125" bestFit="1" customWidth="1"/>
    <col min="6" max="6" width="1.5703125" customWidth="1"/>
    <col min="7" max="7" width="12" customWidth="1"/>
    <col min="8" max="8" width="18.5703125" customWidth="1"/>
    <col min="9" max="9" width="17.7109375" customWidth="1"/>
    <col min="10" max="10" width="36.7109375" bestFit="1" customWidth="1"/>
  </cols>
  <sheetData>
    <row r="1" spans="1:14" ht="34.5" customHeight="1" thickBot="1" x14ac:dyDescent="0.25"/>
    <row r="2" spans="1:14" ht="37.5" customHeight="1" x14ac:dyDescent="0.2">
      <c r="A2" s="234" t="s">
        <v>192</v>
      </c>
      <c r="B2" s="235"/>
      <c r="C2" s="235"/>
      <c r="D2" s="235"/>
      <c r="E2" s="235"/>
      <c r="F2" s="235"/>
      <c r="G2" s="235"/>
      <c r="H2" s="235"/>
      <c r="I2" s="235"/>
      <c r="J2" s="236"/>
    </row>
    <row r="3" spans="1:14" ht="26.25" x14ac:dyDescent="0.2">
      <c r="A3" s="237" t="s">
        <v>191</v>
      </c>
      <c r="B3" s="238"/>
      <c r="C3" s="238"/>
      <c r="D3" s="238"/>
      <c r="E3" s="238"/>
      <c r="F3" s="90"/>
      <c r="G3" s="238" t="s">
        <v>190</v>
      </c>
      <c r="H3" s="238"/>
      <c r="I3" s="238"/>
      <c r="J3" s="239"/>
    </row>
    <row r="4" spans="1:14" ht="33" customHeight="1" x14ac:dyDescent="0.2">
      <c r="A4" s="135" t="s">
        <v>185</v>
      </c>
      <c r="B4" s="136" t="s">
        <v>186</v>
      </c>
      <c r="C4" s="136" t="s">
        <v>187</v>
      </c>
      <c r="D4" s="136" t="s">
        <v>188</v>
      </c>
      <c r="E4" s="137" t="s">
        <v>189</v>
      </c>
      <c r="F4" s="134"/>
      <c r="G4" s="136" t="s">
        <v>186</v>
      </c>
      <c r="H4" s="136" t="s">
        <v>187</v>
      </c>
      <c r="I4" s="136" t="s">
        <v>188</v>
      </c>
      <c r="J4" s="138" t="s">
        <v>189</v>
      </c>
    </row>
    <row r="5" spans="1:14" s="85" customFormat="1" ht="27.75" customHeight="1" x14ac:dyDescent="0.2">
      <c r="A5" s="94" t="s">
        <v>2</v>
      </c>
      <c r="B5" s="95" t="s">
        <v>204</v>
      </c>
      <c r="C5" s="95" t="s">
        <v>205</v>
      </c>
      <c r="D5" s="95" t="s">
        <v>226</v>
      </c>
      <c r="E5" s="141" t="s">
        <v>225</v>
      </c>
      <c r="F5" s="88"/>
      <c r="G5" s="83" t="s">
        <v>227</v>
      </c>
      <c r="H5" s="83" t="s">
        <v>229</v>
      </c>
      <c r="I5" s="83" t="s">
        <v>228</v>
      </c>
      <c r="J5" s="141" t="s">
        <v>225</v>
      </c>
    </row>
    <row r="6" spans="1:14" s="85" customFormat="1" ht="27.75" customHeight="1" x14ac:dyDescent="0.2">
      <c r="A6" s="91" t="s">
        <v>3</v>
      </c>
      <c r="B6" s="83" t="s">
        <v>168</v>
      </c>
      <c r="C6" s="83" t="s">
        <v>194</v>
      </c>
      <c r="D6" s="83" t="s">
        <v>89</v>
      </c>
      <c r="E6" s="143" t="s">
        <v>97</v>
      </c>
      <c r="F6" s="89"/>
      <c r="G6" s="84" t="s">
        <v>206</v>
      </c>
      <c r="H6" s="84" t="s">
        <v>206</v>
      </c>
      <c r="I6" s="84"/>
      <c r="J6" s="93"/>
    </row>
    <row r="7" spans="1:14" s="85" customFormat="1" ht="27.75" customHeight="1" x14ac:dyDescent="0.2">
      <c r="A7" s="94" t="s">
        <v>214</v>
      </c>
      <c r="B7" s="95" t="s">
        <v>195</v>
      </c>
      <c r="C7" s="95" t="s">
        <v>196</v>
      </c>
      <c r="D7" s="95" t="s">
        <v>178</v>
      </c>
      <c r="E7" s="142" t="s">
        <v>177</v>
      </c>
      <c r="F7" s="88"/>
      <c r="G7" s="95" t="s">
        <v>206</v>
      </c>
      <c r="H7" s="95" t="s">
        <v>206</v>
      </c>
      <c r="I7" s="95"/>
      <c r="J7" s="96"/>
    </row>
    <row r="8" spans="1:14" s="85" customFormat="1" ht="27.75" customHeight="1" x14ac:dyDescent="0.2">
      <c r="A8" s="91" t="s">
        <v>215</v>
      </c>
      <c r="B8" s="83" t="s">
        <v>199</v>
      </c>
      <c r="C8" s="83" t="s">
        <v>217</v>
      </c>
      <c r="D8" s="83" t="s">
        <v>99</v>
      </c>
      <c r="E8" s="144" t="s">
        <v>218</v>
      </c>
      <c r="F8" s="88"/>
      <c r="G8" s="84" t="s">
        <v>193</v>
      </c>
      <c r="H8" s="84" t="s">
        <v>207</v>
      </c>
      <c r="I8" s="84" t="s">
        <v>90</v>
      </c>
      <c r="J8" s="93" t="s">
        <v>91</v>
      </c>
    </row>
    <row r="9" spans="1:14" s="85" customFormat="1" ht="27.75" customHeight="1" x14ac:dyDescent="0.2">
      <c r="A9" s="94" t="s">
        <v>216</v>
      </c>
      <c r="B9" s="95" t="s">
        <v>197</v>
      </c>
      <c r="C9" s="95" t="s">
        <v>198</v>
      </c>
      <c r="D9" s="95" t="s">
        <v>179</v>
      </c>
      <c r="E9" s="142" t="s">
        <v>180</v>
      </c>
      <c r="F9" s="88"/>
      <c r="G9" s="95" t="s">
        <v>199</v>
      </c>
      <c r="H9" s="95" t="s">
        <v>230</v>
      </c>
      <c r="I9" s="95" t="s">
        <v>179</v>
      </c>
      <c r="J9" s="141" t="s">
        <v>231</v>
      </c>
    </row>
    <row r="10" spans="1:14" s="85" customFormat="1" ht="27.75" customHeight="1" x14ac:dyDescent="0.25">
      <c r="A10" s="91" t="s">
        <v>7</v>
      </c>
      <c r="B10" s="83" t="s">
        <v>240</v>
      </c>
      <c r="C10" s="83" t="s">
        <v>241</v>
      </c>
      <c r="D10" s="83" t="s">
        <v>96</v>
      </c>
      <c r="E10" s="172" t="s">
        <v>239</v>
      </c>
      <c r="F10" s="89"/>
      <c r="G10" s="84" t="s">
        <v>168</v>
      </c>
      <c r="H10" s="84" t="s">
        <v>208</v>
      </c>
      <c r="I10" s="84" t="s">
        <v>169</v>
      </c>
      <c r="J10" s="92" t="s">
        <v>170</v>
      </c>
    </row>
    <row r="11" spans="1:14" s="85" customFormat="1" ht="27.75" customHeight="1" x14ac:dyDescent="0.2">
      <c r="A11" s="94" t="s">
        <v>8</v>
      </c>
      <c r="B11" s="95" t="s">
        <v>195</v>
      </c>
      <c r="C11" s="95" t="s">
        <v>237</v>
      </c>
      <c r="D11" s="95" t="s">
        <v>173</v>
      </c>
      <c r="E11" s="169" t="s">
        <v>238</v>
      </c>
      <c r="F11" s="88"/>
      <c r="G11" s="95" t="s">
        <v>209</v>
      </c>
      <c r="H11" s="95" t="s">
        <v>210</v>
      </c>
      <c r="I11" s="95" t="s">
        <v>175</v>
      </c>
      <c r="J11" s="96" t="s">
        <v>174</v>
      </c>
    </row>
    <row r="12" spans="1:14" s="85" customFormat="1" ht="27.75" customHeight="1" x14ac:dyDescent="0.2">
      <c r="A12" s="91" t="s">
        <v>9</v>
      </c>
      <c r="B12" s="84" t="s">
        <v>193</v>
      </c>
      <c r="C12" s="84" t="s">
        <v>211</v>
      </c>
      <c r="D12" s="84" t="s">
        <v>92</v>
      </c>
      <c r="E12" s="92" t="s">
        <v>176</v>
      </c>
      <c r="F12" s="89"/>
      <c r="G12" s="84" t="s">
        <v>195</v>
      </c>
      <c r="H12" s="84" t="s">
        <v>235</v>
      </c>
      <c r="I12" s="84" t="s">
        <v>98</v>
      </c>
      <c r="J12" s="92" t="s">
        <v>236</v>
      </c>
    </row>
    <row r="13" spans="1:14" s="85" customFormat="1" ht="27.75" customHeight="1" x14ac:dyDescent="0.2">
      <c r="A13" s="94" t="s">
        <v>10</v>
      </c>
      <c r="B13" s="95" t="s">
        <v>199</v>
      </c>
      <c r="C13" s="95" t="s">
        <v>200</v>
      </c>
      <c r="D13" s="95" t="s">
        <v>95</v>
      </c>
      <c r="E13" s="142" t="s">
        <v>182</v>
      </c>
      <c r="F13" s="88"/>
      <c r="G13" s="95" t="s">
        <v>195</v>
      </c>
      <c r="H13" s="95" t="s">
        <v>223</v>
      </c>
      <c r="I13" s="95" t="s">
        <v>95</v>
      </c>
      <c r="J13" s="96" t="s">
        <v>224</v>
      </c>
    </row>
    <row r="14" spans="1:14" s="86" customFormat="1" ht="27.75" customHeight="1" x14ac:dyDescent="0.2">
      <c r="A14" s="91" t="s">
        <v>11</v>
      </c>
      <c r="B14" s="83" t="s">
        <v>193</v>
      </c>
      <c r="C14" s="83" t="s">
        <v>201</v>
      </c>
      <c r="D14" s="83" t="s">
        <v>171</v>
      </c>
      <c r="E14" s="143" t="s">
        <v>94</v>
      </c>
      <c r="F14" s="89"/>
      <c r="G14" s="84" t="s">
        <v>199</v>
      </c>
      <c r="H14" s="84" t="s">
        <v>233</v>
      </c>
      <c r="I14" s="84" t="s">
        <v>172</v>
      </c>
      <c r="J14" s="93" t="s">
        <v>234</v>
      </c>
      <c r="M14" s="85"/>
      <c r="N14" s="85"/>
    </row>
    <row r="15" spans="1:14" s="87" customFormat="1" ht="27.75" customHeight="1" x14ac:dyDescent="0.2">
      <c r="A15" s="94" t="s">
        <v>12</v>
      </c>
      <c r="B15" s="95" t="s">
        <v>199</v>
      </c>
      <c r="C15" s="95" t="s">
        <v>202</v>
      </c>
      <c r="D15" s="95" t="s">
        <v>93</v>
      </c>
      <c r="E15" s="142" t="s">
        <v>181</v>
      </c>
      <c r="F15" s="88"/>
      <c r="G15" s="95" t="s">
        <v>193</v>
      </c>
      <c r="H15" s="95" t="s">
        <v>219</v>
      </c>
      <c r="I15" s="95" t="s">
        <v>220</v>
      </c>
      <c r="J15" s="96" t="s">
        <v>221</v>
      </c>
      <c r="M15" s="85"/>
      <c r="N15" s="85"/>
    </row>
    <row r="16" spans="1:14" s="87" customFormat="1" ht="27.75" customHeight="1" x14ac:dyDescent="0.2">
      <c r="A16" s="91" t="s">
        <v>13</v>
      </c>
      <c r="B16" s="83" t="s">
        <v>195</v>
      </c>
      <c r="C16" s="83" t="s">
        <v>203</v>
      </c>
      <c r="D16" s="83" t="s">
        <v>100</v>
      </c>
      <c r="E16" s="143" t="s">
        <v>101</v>
      </c>
      <c r="F16" s="89"/>
      <c r="G16" s="84" t="s">
        <v>195</v>
      </c>
      <c r="H16" s="84" t="s">
        <v>212</v>
      </c>
      <c r="I16" s="84" t="s">
        <v>100</v>
      </c>
      <c r="J16" s="92" t="s">
        <v>183</v>
      </c>
      <c r="M16" s="85"/>
      <c r="N16" s="85"/>
    </row>
    <row r="17" spans="1:14" s="87" customFormat="1" ht="27.75" customHeight="1" thickBot="1" x14ac:dyDescent="0.25">
      <c r="A17" s="97" t="s">
        <v>14</v>
      </c>
      <c r="B17" s="98" t="s">
        <v>195</v>
      </c>
      <c r="C17" s="98" t="s">
        <v>213</v>
      </c>
      <c r="D17" s="98" t="s">
        <v>222</v>
      </c>
      <c r="E17" s="145" t="s">
        <v>184</v>
      </c>
      <c r="F17" s="99"/>
      <c r="G17" s="98"/>
      <c r="H17" s="98"/>
      <c r="I17" s="98"/>
      <c r="J17" s="100"/>
      <c r="M17" s="85"/>
      <c r="N17" s="85"/>
    </row>
    <row r="27" spans="1:14" x14ac:dyDescent="0.2">
      <c r="L27" s="80"/>
    </row>
  </sheetData>
  <mergeCells count="3">
    <mergeCell ref="A2:J2"/>
    <mergeCell ref="A3:E3"/>
    <mergeCell ref="G3:J3"/>
  </mergeCells>
  <hyperlinks>
    <hyperlink ref="J10" r:id="rId1"/>
    <hyperlink ref="E8" r:id="rId2"/>
    <hyperlink ref="E5" r:id="rId3"/>
    <hyperlink ref="J12" r:id="rId4"/>
    <hyperlink ref="E7" r:id="rId5"/>
    <hyperlink ref="E9" r:id="rId6"/>
    <hyperlink ref="E15" r:id="rId7"/>
    <hyperlink ref="E13" r:id="rId8"/>
    <hyperlink ref="J16" r:id="rId9" display="mailto:brian.k.long1@usmc.mil"/>
    <hyperlink ref="J15" r:id="rId10"/>
    <hyperlink ref="J13" r:id="rId11"/>
    <hyperlink ref="J5" r:id="rId12"/>
    <hyperlink ref="J9" r:id="rId13"/>
    <hyperlink ref="E17" r:id="rId14"/>
    <hyperlink ref="E12" r:id="rId15"/>
    <hyperlink ref="E11" r:id="rId16"/>
    <hyperlink ref="E10" r:id="rId17"/>
  </hyperlinks>
  <printOptions horizontalCentered="1"/>
  <pageMargins left="0" right="0" top="0.75" bottom="0.75" header="0.3" footer="0.3"/>
  <pageSetup scale="76" fitToHeight="0" orientation="landscape" r:id="rId18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FY21_UPDATED QUOTAS</vt:lpstr>
      <vt:lpstr>FY21 Corpman Support</vt:lpstr>
      <vt:lpstr>FY21 BRIEFS</vt:lpstr>
      <vt:lpstr>FY21 MSE POC</vt:lpstr>
      <vt:lpstr>'FY21 MSE POC'!Print_Area</vt:lpstr>
    </vt:vector>
  </TitlesOfParts>
  <Company>NMCI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FY16 ALLOCATION QUOTA</dc:title>
  <dc:subject>ALLOCATION QUOTA</dc:subject>
  <dc:creator>David Cherry</dc:creator>
  <dc:description>THIS IS STILL A DRAFT VERSION!</dc:description>
  <cp:lastModifiedBy>Rosetti MSgt Christopher</cp:lastModifiedBy>
  <cp:lastPrinted>2020-11-19T16:42:46Z</cp:lastPrinted>
  <dcterms:created xsi:type="dcterms:W3CDTF">2007-10-18T15:11:10Z</dcterms:created>
  <dcterms:modified xsi:type="dcterms:W3CDTF">2021-03-12T17:15:17Z</dcterms:modified>
  <cp:contentStatus>DRAFT VERSION</cp:contentStatus>
</cp:coreProperties>
</file>